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2" r:id="rId1"/>
  </sheets>
  <definedNames>
    <definedName name="_xlnm._FilterDatabase" localSheetId="0" hidden="1">Sheet2!$A$1:$N$159</definedName>
  </definedNames>
  <calcPr calcId="144525"/>
</workbook>
</file>

<file path=xl/sharedStrings.xml><?xml version="1.0" encoding="utf-8"?>
<sst xmlns="http://schemas.openxmlformats.org/spreadsheetml/2006/main" count="616" uniqueCount="195">
  <si>
    <t>2022年7-9份到期扶贫小额贴息贷款贴息明细清单</t>
  </si>
  <si>
    <t>序号</t>
  </si>
  <si>
    <t>行社名称</t>
  </si>
  <si>
    <t>借款人名称</t>
  </si>
  <si>
    <t>借款日期</t>
  </si>
  <si>
    <t>到期日期</t>
  </si>
  <si>
    <t>贷款金额（元）</t>
  </si>
  <si>
    <t>年利率（%）</t>
  </si>
  <si>
    <t>借款用途</t>
  </si>
  <si>
    <t>担保方式</t>
  </si>
  <si>
    <t>贴息比例（%）</t>
  </si>
  <si>
    <t>归还日期</t>
  </si>
  <si>
    <t>天数（天）</t>
  </si>
  <si>
    <t>利息（元）</t>
  </si>
  <si>
    <t>贴息金额（元）</t>
  </si>
  <si>
    <t>安文支行</t>
  </si>
  <si>
    <t>朱*</t>
  </si>
  <si>
    <t>农家乐经营</t>
  </si>
  <si>
    <t>信用</t>
  </si>
  <si>
    <t>郑*根</t>
  </si>
  <si>
    <t>农产品加工</t>
  </si>
  <si>
    <t>应*元</t>
  </si>
  <si>
    <t>顾*民</t>
  </si>
  <si>
    <t>普通保证</t>
  </si>
  <si>
    <t>郭*大</t>
  </si>
  <si>
    <t>陈*安</t>
  </si>
  <si>
    <t>低收入农户</t>
  </si>
  <si>
    <t>郑*龙</t>
  </si>
  <si>
    <t>专业合作社</t>
  </si>
  <si>
    <t>安文支行双溪分理处</t>
  </si>
  <si>
    <t>傅*菊</t>
  </si>
  <si>
    <t>潘*明</t>
  </si>
  <si>
    <t>经营家庭农场</t>
  </si>
  <si>
    <t>卜*仙</t>
  </si>
  <si>
    <t>共享农屋经营</t>
  </si>
  <si>
    <t>应*俊</t>
  </si>
  <si>
    <t>傅*妹</t>
  </si>
  <si>
    <t>安文支行窈川分理处</t>
  </si>
  <si>
    <t>施*大</t>
  </si>
  <si>
    <t>马*女</t>
  </si>
  <si>
    <t>郑*芳</t>
  </si>
  <si>
    <t>来料加工经纪人</t>
  </si>
  <si>
    <t>傅*仙</t>
  </si>
  <si>
    <t>安文支行云山分理处</t>
  </si>
  <si>
    <t>陈*富</t>
  </si>
  <si>
    <t>残疾户</t>
  </si>
  <si>
    <t>李*文</t>
  </si>
  <si>
    <t>安文支行小计</t>
  </si>
  <si>
    <t>方前支行</t>
  </si>
  <si>
    <t>倪*娟</t>
  </si>
  <si>
    <t>许*兵</t>
  </si>
  <si>
    <t>经营民宿</t>
  </si>
  <si>
    <t>洪*泰</t>
  </si>
  <si>
    <t>周*月</t>
  </si>
  <si>
    <t>施*飞</t>
  </si>
  <si>
    <t>磐安县方前**农家乐  黎*利</t>
  </si>
  <si>
    <t>王*青</t>
  </si>
  <si>
    <t>施*健</t>
  </si>
  <si>
    <t>洪*漂</t>
  </si>
  <si>
    <t>盘山支行小计</t>
  </si>
  <si>
    <t>光华支行</t>
  </si>
  <si>
    <t>张*道</t>
  </si>
  <si>
    <t>光华支行小计</t>
  </si>
  <si>
    <t>尖山支行</t>
  </si>
  <si>
    <t>张*波</t>
  </si>
  <si>
    <t>周*兴</t>
  </si>
  <si>
    <t>下山移民购建房户</t>
  </si>
  <si>
    <t>张*香</t>
  </si>
  <si>
    <t>尖山支行前山分理处</t>
  </si>
  <si>
    <t>陈*书</t>
  </si>
  <si>
    <t>潘*永</t>
  </si>
  <si>
    <t>尖山支行小计</t>
  </si>
  <si>
    <t>冷水支行</t>
  </si>
  <si>
    <t>刘*光</t>
  </si>
  <si>
    <t>生态农业</t>
  </si>
  <si>
    <t>卢*东</t>
  </si>
  <si>
    <t>种养大户</t>
  </si>
  <si>
    <t>刘*灯</t>
  </si>
  <si>
    <t>卢*</t>
  </si>
  <si>
    <t>陶*洋</t>
  </si>
  <si>
    <t>卢*根</t>
  </si>
  <si>
    <t>应*荣</t>
  </si>
  <si>
    <t>曹*华</t>
  </si>
  <si>
    <t>曹*民</t>
  </si>
  <si>
    <t>曹*丰</t>
  </si>
  <si>
    <t>卢*州</t>
  </si>
  <si>
    <t>刘*忠</t>
  </si>
  <si>
    <t>吕*秉</t>
  </si>
  <si>
    <t>刘*星</t>
  </si>
  <si>
    <t>郑*升</t>
  </si>
  <si>
    <t>曹*贵</t>
  </si>
  <si>
    <t>曹*雨</t>
  </si>
  <si>
    <t>曹*良</t>
  </si>
  <si>
    <t>陶*春</t>
  </si>
  <si>
    <t>曹*军</t>
  </si>
  <si>
    <t>曹*霞</t>
  </si>
  <si>
    <t>陈*仙</t>
  </si>
  <si>
    <t>卢*法</t>
  </si>
  <si>
    <t>方*火</t>
  </si>
  <si>
    <t>吕*华</t>
  </si>
  <si>
    <t>卢*斌</t>
  </si>
  <si>
    <t>曹*君</t>
  </si>
  <si>
    <t>陈*武</t>
  </si>
  <si>
    <t>卢*德</t>
  </si>
  <si>
    <t>曹*苏</t>
  </si>
  <si>
    <t>吕*喜</t>
  </si>
  <si>
    <t>卢*会</t>
  </si>
  <si>
    <t>曹*光</t>
  </si>
  <si>
    <t>曹*辉</t>
  </si>
  <si>
    <t>李*</t>
  </si>
  <si>
    <t>方*燕</t>
  </si>
  <si>
    <t>卢*生</t>
  </si>
  <si>
    <t>应*华</t>
  </si>
  <si>
    <t>吕*冰</t>
  </si>
  <si>
    <t>李*雄</t>
  </si>
  <si>
    <t>当*</t>
  </si>
  <si>
    <t>冷水支行双峰分理处</t>
  </si>
  <si>
    <t>羊*帅</t>
  </si>
  <si>
    <t>周*山</t>
  </si>
  <si>
    <t>陈*根</t>
  </si>
  <si>
    <t>经营农家乐</t>
  </si>
  <si>
    <t>羊*照</t>
  </si>
  <si>
    <t>周*爱</t>
  </si>
  <si>
    <t>周*东</t>
  </si>
  <si>
    <t>羊*清</t>
  </si>
  <si>
    <t>陈*秋</t>
  </si>
  <si>
    <t>羊*桢</t>
  </si>
  <si>
    <t>羊*军</t>
  </si>
  <si>
    <t>羊*江</t>
  </si>
  <si>
    <t>羊*生</t>
  </si>
  <si>
    <t>羊*宝</t>
  </si>
  <si>
    <t>羊*阳</t>
  </si>
  <si>
    <t>曹*敏</t>
  </si>
  <si>
    <t>羊*樑</t>
  </si>
  <si>
    <t>中药材经营</t>
  </si>
  <si>
    <t>周*英</t>
  </si>
  <si>
    <t>周*友</t>
  </si>
  <si>
    <t>羊*林</t>
  </si>
  <si>
    <t>羊*星</t>
  </si>
  <si>
    <t>羊*良</t>
  </si>
  <si>
    <t>周*生</t>
  </si>
  <si>
    <t>羊*娥</t>
  </si>
  <si>
    <t>羊*平</t>
  </si>
  <si>
    <t>周*芳</t>
  </si>
  <si>
    <t>仁川支行</t>
  </si>
  <si>
    <t>方*</t>
  </si>
  <si>
    <t>羊*山</t>
  </si>
  <si>
    <t>卢*姜</t>
  </si>
  <si>
    <t>陈*亮</t>
  </si>
  <si>
    <t>陈*军</t>
  </si>
  <si>
    <t>杨*德</t>
  </si>
  <si>
    <t>刘*江</t>
  </si>
  <si>
    <t>厉*贵</t>
  </si>
  <si>
    <t>曹*培</t>
  </si>
  <si>
    <t>杨*排</t>
  </si>
  <si>
    <t>陈*生</t>
  </si>
  <si>
    <t>卢*山</t>
  </si>
  <si>
    <t>徐*富</t>
  </si>
  <si>
    <t>杨*好</t>
  </si>
  <si>
    <t>徐*宝</t>
  </si>
  <si>
    <t>王*玉</t>
  </si>
  <si>
    <t>陈*妹</t>
  </si>
  <si>
    <t>杨*秋</t>
  </si>
  <si>
    <t>冷水支行小计</t>
  </si>
  <si>
    <t>深泽支行</t>
  </si>
  <si>
    <t>黄*古</t>
  </si>
  <si>
    <t>陈*春</t>
  </si>
  <si>
    <t>黄*新</t>
  </si>
  <si>
    <t>陈*灵</t>
  </si>
  <si>
    <t>深泽支行小计</t>
  </si>
  <si>
    <t>万苍支行</t>
  </si>
  <si>
    <t>胡*芳</t>
  </si>
  <si>
    <t>赵*明</t>
  </si>
  <si>
    <t>尚湖支行小计</t>
  </si>
  <si>
    <t>玉山支行</t>
  </si>
  <si>
    <t>胡*阳</t>
  </si>
  <si>
    <t>胡*龙</t>
  </si>
  <si>
    <t>玉山支行九和分理处</t>
  </si>
  <si>
    <t>杨*梅</t>
  </si>
  <si>
    <t>磐安县九和**专业合作社</t>
  </si>
  <si>
    <t>陈*桃</t>
  </si>
  <si>
    <t>郭*卫</t>
  </si>
  <si>
    <t>陈*姣</t>
  </si>
  <si>
    <t>陈*兵</t>
  </si>
  <si>
    <t>玉山支行岭口分理处</t>
  </si>
  <si>
    <t>周*巍</t>
  </si>
  <si>
    <t>农民大学生</t>
  </si>
  <si>
    <t>厉*忠</t>
  </si>
  <si>
    <t>胡*菊</t>
  </si>
  <si>
    <t>蒋*良</t>
  </si>
  <si>
    <t>张*群</t>
  </si>
  <si>
    <t>张*华</t>
  </si>
  <si>
    <t>何*平</t>
  </si>
  <si>
    <t>玉山支行小计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</si>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</sst>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6">
    <font>
      <sz val="11"/>
      <color indexed="8"/>
      <name val="宋体"/>
      <charset val="1"/>
      <scheme val="minor"/>
    </font>
    <font>
      <b/>
      <sz val="12"/>
      <color indexed="8"/>
      <name val="微软雅黑"/>
      <charset val="1"/>
    </font>
    <font>
      <sz val="12"/>
      <color indexed="8"/>
      <name val="微软雅黑"/>
      <charset val="1"/>
    </font>
    <font>
      <sz val="24"/>
      <color indexed="8"/>
      <name val="微软雅黑"/>
      <charset val="1"/>
    </font>
    <font>
      <b/>
      <sz val="12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9"/>
  <sheetViews>
    <sheetView tabSelected="1" topLeftCell="A95" workbookViewId="0">
      <selection activeCell="E103" sqref="E103"/>
    </sheetView>
  </sheetViews>
  <sheetFormatPr defaultColWidth="10" defaultRowHeight="17.25"/>
  <cols>
    <col min="1" max="1" width="5.375" style="2" customWidth="1"/>
    <col min="2" max="2" width="21.875" style="2" customWidth="1"/>
    <col min="3" max="3" width="14.875" style="2" customWidth="1"/>
    <col min="4" max="4" width="13.5" style="3" customWidth="1"/>
    <col min="5" max="5" width="13.25" style="3" customWidth="1"/>
    <col min="6" max="6" width="11.25" style="2" customWidth="1"/>
    <col min="7" max="7" width="6.5" style="2" customWidth="1"/>
    <col min="8" max="8" width="14.625" style="2" customWidth="1"/>
    <col min="9" max="9" width="6.625" style="2" customWidth="1"/>
    <col min="10" max="10" width="10.5" style="2" customWidth="1"/>
    <col min="11" max="11" width="14.375" style="3" customWidth="1"/>
    <col min="12" max="12" width="9" style="2" customWidth="1"/>
    <col min="13" max="13" width="13.125" style="2" customWidth="1"/>
    <col min="14" max="14" width="13.875" style="2" customWidth="1"/>
    <col min="15" max="16" width="9.75" style="2" customWidth="1"/>
    <col min="17" max="16384" width="10" style="2"/>
  </cols>
  <sheetData>
    <row r="1" ht="39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72" spans="1:14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</row>
    <row r="3" s="2" customFormat="1" spans="1:15">
      <c r="A3" s="8">
        <v>1</v>
      </c>
      <c r="B3" s="9" t="s">
        <v>15</v>
      </c>
      <c r="C3" s="9" t="s">
        <v>16</v>
      </c>
      <c r="D3" s="10">
        <v>44463</v>
      </c>
      <c r="E3" s="10">
        <v>44827</v>
      </c>
      <c r="F3" s="9">
        <v>300000</v>
      </c>
      <c r="G3" s="9">
        <v>4.35</v>
      </c>
      <c r="H3" s="9" t="s">
        <v>17</v>
      </c>
      <c r="I3" s="9" t="s">
        <v>18</v>
      </c>
      <c r="J3" s="9">
        <v>60</v>
      </c>
      <c r="K3" s="10">
        <v>44827</v>
      </c>
      <c r="L3" s="9">
        <v>364</v>
      </c>
      <c r="M3" s="9">
        <f t="shared" ref="M3:M21" si="0">ROUND(G3*F3*L3/360/100,2)</f>
        <v>13195</v>
      </c>
      <c r="N3" s="11">
        <f>ROUND(M3*J3/100,2)</f>
        <v>7917</v>
      </c>
      <c r="O3" s="12"/>
    </row>
    <row r="4" spans="1:15">
      <c r="A4" s="8">
        <v>2</v>
      </c>
      <c r="B4" s="9" t="s">
        <v>15</v>
      </c>
      <c r="C4" s="9" t="s">
        <v>19</v>
      </c>
      <c r="D4" s="10">
        <v>44462</v>
      </c>
      <c r="E4" s="10">
        <v>44826</v>
      </c>
      <c r="F4" s="9">
        <v>200000</v>
      </c>
      <c r="G4" s="9">
        <v>4.35</v>
      </c>
      <c r="H4" s="9" t="s">
        <v>20</v>
      </c>
      <c r="I4" s="9" t="s">
        <v>18</v>
      </c>
      <c r="J4" s="9">
        <v>60</v>
      </c>
      <c r="K4" s="10">
        <v>44826</v>
      </c>
      <c r="L4" s="9">
        <v>364</v>
      </c>
      <c r="M4" s="9">
        <f t="shared" si="0"/>
        <v>8796.67</v>
      </c>
      <c r="N4" s="11">
        <f t="shared" ref="N3:N21" si="1">ROUND(M4*J4/100,2)</f>
        <v>5278</v>
      </c>
      <c r="O4" s="12"/>
    </row>
    <row r="5" spans="1:15">
      <c r="A5" s="8">
        <v>3</v>
      </c>
      <c r="B5" s="9" t="s">
        <v>15</v>
      </c>
      <c r="C5" s="9" t="s">
        <v>21</v>
      </c>
      <c r="D5" s="10">
        <v>44449</v>
      </c>
      <c r="E5" s="10">
        <v>44813</v>
      </c>
      <c r="F5" s="9">
        <v>300000</v>
      </c>
      <c r="G5" s="9">
        <v>4.35</v>
      </c>
      <c r="H5" s="9" t="s">
        <v>17</v>
      </c>
      <c r="I5" s="9" t="s">
        <v>18</v>
      </c>
      <c r="J5" s="9">
        <v>60</v>
      </c>
      <c r="K5" s="10">
        <v>44813</v>
      </c>
      <c r="L5" s="9">
        <v>364</v>
      </c>
      <c r="M5" s="9">
        <f t="shared" si="0"/>
        <v>13195</v>
      </c>
      <c r="N5" s="11">
        <f t="shared" si="1"/>
        <v>7917</v>
      </c>
      <c r="O5" s="12"/>
    </row>
    <row r="6" ht="34.5" spans="1:15">
      <c r="A6" s="8">
        <v>4</v>
      </c>
      <c r="B6" s="9" t="s">
        <v>15</v>
      </c>
      <c r="C6" s="9" t="s">
        <v>22</v>
      </c>
      <c r="D6" s="10">
        <v>44445</v>
      </c>
      <c r="E6" s="10">
        <v>44809</v>
      </c>
      <c r="F6" s="9">
        <v>150000</v>
      </c>
      <c r="G6" s="9">
        <v>4.35</v>
      </c>
      <c r="H6" s="9" t="s">
        <v>17</v>
      </c>
      <c r="I6" s="9" t="s">
        <v>23</v>
      </c>
      <c r="J6" s="9">
        <v>60</v>
      </c>
      <c r="K6" s="10">
        <v>44809</v>
      </c>
      <c r="L6" s="9">
        <v>364</v>
      </c>
      <c r="M6" s="9">
        <f t="shared" si="0"/>
        <v>6597.5</v>
      </c>
      <c r="N6" s="11">
        <f t="shared" si="1"/>
        <v>3958.5</v>
      </c>
      <c r="O6" s="12"/>
    </row>
    <row r="7" spans="1:15">
      <c r="A7" s="8">
        <v>5</v>
      </c>
      <c r="B7" s="9" t="s">
        <v>15</v>
      </c>
      <c r="C7" s="9" t="s">
        <v>24</v>
      </c>
      <c r="D7" s="10">
        <v>44442</v>
      </c>
      <c r="E7" s="10">
        <v>44806</v>
      </c>
      <c r="F7" s="9">
        <v>150000</v>
      </c>
      <c r="G7" s="9">
        <v>4.35</v>
      </c>
      <c r="H7" s="9" t="s">
        <v>17</v>
      </c>
      <c r="I7" s="9" t="s">
        <v>18</v>
      </c>
      <c r="J7" s="9">
        <v>60</v>
      </c>
      <c r="K7" s="10">
        <v>44806</v>
      </c>
      <c r="L7" s="9">
        <v>364</v>
      </c>
      <c r="M7" s="9">
        <f t="shared" si="0"/>
        <v>6597.5</v>
      </c>
      <c r="N7" s="11">
        <f t="shared" si="1"/>
        <v>3958.5</v>
      </c>
      <c r="O7" s="12"/>
    </row>
    <row r="8" ht="34.5" spans="1:15">
      <c r="A8" s="8">
        <v>6</v>
      </c>
      <c r="B8" s="9" t="s">
        <v>15</v>
      </c>
      <c r="C8" s="9" t="s">
        <v>25</v>
      </c>
      <c r="D8" s="10">
        <v>44425</v>
      </c>
      <c r="E8" s="10">
        <v>44789</v>
      </c>
      <c r="F8" s="9">
        <v>100000</v>
      </c>
      <c r="G8" s="9">
        <v>4.35</v>
      </c>
      <c r="H8" s="9" t="s">
        <v>26</v>
      </c>
      <c r="I8" s="9" t="s">
        <v>23</v>
      </c>
      <c r="J8" s="9">
        <v>80</v>
      </c>
      <c r="K8" s="10">
        <v>44789</v>
      </c>
      <c r="L8" s="9">
        <v>364</v>
      </c>
      <c r="M8" s="9">
        <f t="shared" si="0"/>
        <v>4398.33</v>
      </c>
      <c r="N8" s="11">
        <f t="shared" si="1"/>
        <v>3518.66</v>
      </c>
      <c r="O8" s="12"/>
    </row>
    <row r="9" spans="1:15">
      <c r="A9" s="8">
        <v>7</v>
      </c>
      <c r="B9" s="9" t="s">
        <v>15</v>
      </c>
      <c r="C9" s="9" t="s">
        <v>27</v>
      </c>
      <c r="D9" s="10">
        <v>44468</v>
      </c>
      <c r="E9" s="10">
        <v>44830</v>
      </c>
      <c r="F9" s="9">
        <v>100000</v>
      </c>
      <c r="G9" s="9">
        <v>4.35</v>
      </c>
      <c r="H9" s="9" t="s">
        <v>28</v>
      </c>
      <c r="I9" s="9" t="s">
        <v>18</v>
      </c>
      <c r="J9" s="9">
        <v>60</v>
      </c>
      <c r="K9" s="10">
        <v>44831</v>
      </c>
      <c r="L9" s="9">
        <v>363</v>
      </c>
      <c r="M9" s="9">
        <f t="shared" si="0"/>
        <v>4386.25</v>
      </c>
      <c r="N9" s="11">
        <f t="shared" si="1"/>
        <v>2631.75</v>
      </c>
      <c r="O9" s="12"/>
    </row>
    <row r="10" spans="1:15">
      <c r="A10" s="8">
        <v>8</v>
      </c>
      <c r="B10" s="9" t="s">
        <v>15</v>
      </c>
      <c r="C10" s="9" t="s">
        <v>27</v>
      </c>
      <c r="D10" s="10">
        <v>44468</v>
      </c>
      <c r="E10" s="10">
        <v>44830</v>
      </c>
      <c r="F10" s="9">
        <v>100000</v>
      </c>
      <c r="G10" s="9">
        <v>4.35</v>
      </c>
      <c r="H10" s="9" t="s">
        <v>28</v>
      </c>
      <c r="I10" s="9" t="s">
        <v>18</v>
      </c>
      <c r="J10" s="9">
        <v>60</v>
      </c>
      <c r="K10" s="10">
        <v>44831</v>
      </c>
      <c r="L10" s="9">
        <v>363</v>
      </c>
      <c r="M10" s="9">
        <f t="shared" si="0"/>
        <v>4386.25</v>
      </c>
      <c r="N10" s="11">
        <f t="shared" si="1"/>
        <v>2631.75</v>
      </c>
      <c r="O10" s="12"/>
    </row>
    <row r="11" spans="1:15">
      <c r="A11" s="8">
        <v>9</v>
      </c>
      <c r="B11" s="9" t="s">
        <v>29</v>
      </c>
      <c r="C11" s="9" t="s">
        <v>30</v>
      </c>
      <c r="D11" s="10">
        <v>44398</v>
      </c>
      <c r="E11" s="10">
        <v>44762</v>
      </c>
      <c r="F11" s="9">
        <v>100000</v>
      </c>
      <c r="G11" s="9">
        <v>4.2</v>
      </c>
      <c r="H11" s="9" t="s">
        <v>26</v>
      </c>
      <c r="I11" s="9" t="s">
        <v>18</v>
      </c>
      <c r="J11" s="9">
        <v>80</v>
      </c>
      <c r="K11" s="10">
        <v>44805</v>
      </c>
      <c r="L11" s="9">
        <f>E11-D11</f>
        <v>364</v>
      </c>
      <c r="M11" s="9">
        <f t="shared" si="0"/>
        <v>4246.67</v>
      </c>
      <c r="N11" s="11">
        <f t="shared" si="1"/>
        <v>3397.34</v>
      </c>
      <c r="O11" s="12"/>
    </row>
    <row r="12" ht="34.5" spans="1:15">
      <c r="A12" s="8">
        <v>10</v>
      </c>
      <c r="B12" s="9" t="s">
        <v>29</v>
      </c>
      <c r="C12" s="9" t="s">
        <v>31</v>
      </c>
      <c r="D12" s="10">
        <v>44427</v>
      </c>
      <c r="E12" s="10">
        <v>44791</v>
      </c>
      <c r="F12" s="9">
        <v>100000</v>
      </c>
      <c r="G12" s="9">
        <v>4.35</v>
      </c>
      <c r="H12" s="9" t="s">
        <v>32</v>
      </c>
      <c r="I12" s="9" t="s">
        <v>23</v>
      </c>
      <c r="J12" s="9">
        <v>60</v>
      </c>
      <c r="K12" s="10">
        <v>44791</v>
      </c>
      <c r="L12" s="9">
        <v>364</v>
      </c>
      <c r="M12" s="9">
        <f t="shared" si="0"/>
        <v>4398.33</v>
      </c>
      <c r="N12" s="11">
        <f t="shared" si="1"/>
        <v>2639</v>
      </c>
      <c r="O12" s="12"/>
    </row>
    <row r="13" s="2" customFormat="1" ht="34.5" spans="1:15">
      <c r="A13" s="8">
        <v>11</v>
      </c>
      <c r="B13" s="9" t="s">
        <v>29</v>
      </c>
      <c r="C13" s="9" t="s">
        <v>33</v>
      </c>
      <c r="D13" s="10">
        <v>44183</v>
      </c>
      <c r="E13" s="10">
        <v>44547</v>
      </c>
      <c r="F13" s="9">
        <v>100000</v>
      </c>
      <c r="G13" s="9">
        <v>4.35</v>
      </c>
      <c r="H13" s="9" t="s">
        <v>34</v>
      </c>
      <c r="I13" s="9" t="s">
        <v>23</v>
      </c>
      <c r="J13" s="9">
        <v>60</v>
      </c>
      <c r="K13" s="10">
        <v>44547</v>
      </c>
      <c r="L13" s="9">
        <v>364</v>
      </c>
      <c r="M13" s="9">
        <f t="shared" si="0"/>
        <v>4398.33</v>
      </c>
      <c r="N13" s="11">
        <f t="shared" si="1"/>
        <v>2639</v>
      </c>
      <c r="O13" s="12"/>
    </row>
    <row r="14" spans="1:15">
      <c r="A14" s="8">
        <v>12</v>
      </c>
      <c r="B14" s="9" t="s">
        <v>29</v>
      </c>
      <c r="C14" s="9" t="s">
        <v>35</v>
      </c>
      <c r="D14" s="10">
        <v>44424</v>
      </c>
      <c r="E14" s="10">
        <v>44788</v>
      </c>
      <c r="F14" s="9">
        <v>100000</v>
      </c>
      <c r="G14" s="9">
        <v>4.35</v>
      </c>
      <c r="H14" s="9" t="s">
        <v>17</v>
      </c>
      <c r="I14" s="9" t="s">
        <v>18</v>
      </c>
      <c r="J14" s="9">
        <v>60</v>
      </c>
      <c r="K14" s="10">
        <v>44785</v>
      </c>
      <c r="L14" s="9">
        <v>361</v>
      </c>
      <c r="M14" s="9">
        <f t="shared" si="0"/>
        <v>4362.08</v>
      </c>
      <c r="N14" s="11">
        <f t="shared" si="1"/>
        <v>2617.25</v>
      </c>
      <c r="O14" s="12"/>
    </row>
    <row r="15" spans="1:15">
      <c r="A15" s="8">
        <v>13</v>
      </c>
      <c r="B15" s="9" t="s">
        <v>29</v>
      </c>
      <c r="C15" s="9" t="s">
        <v>36</v>
      </c>
      <c r="D15" s="10">
        <v>44445</v>
      </c>
      <c r="E15" s="10">
        <v>44809</v>
      </c>
      <c r="F15" s="9">
        <v>100000</v>
      </c>
      <c r="G15" s="9">
        <v>4.35</v>
      </c>
      <c r="H15" s="9" t="s">
        <v>17</v>
      </c>
      <c r="I15" s="9" t="s">
        <v>18</v>
      </c>
      <c r="J15" s="9">
        <v>60</v>
      </c>
      <c r="K15" s="10">
        <v>44795</v>
      </c>
      <c r="L15" s="9">
        <v>350</v>
      </c>
      <c r="M15" s="9">
        <f t="shared" si="0"/>
        <v>4229.17</v>
      </c>
      <c r="N15" s="11">
        <f t="shared" si="1"/>
        <v>2537.5</v>
      </c>
      <c r="O15" s="12"/>
    </row>
    <row r="16" spans="1:15">
      <c r="A16" s="8">
        <v>14</v>
      </c>
      <c r="B16" s="9" t="s">
        <v>37</v>
      </c>
      <c r="C16" s="9" t="s">
        <v>38</v>
      </c>
      <c r="D16" s="10">
        <v>44446</v>
      </c>
      <c r="E16" s="10">
        <v>44810</v>
      </c>
      <c r="F16" s="9">
        <v>200000</v>
      </c>
      <c r="G16" s="9">
        <v>4.35</v>
      </c>
      <c r="H16" s="9" t="s">
        <v>28</v>
      </c>
      <c r="I16" s="9" t="s">
        <v>18</v>
      </c>
      <c r="J16" s="9">
        <v>60</v>
      </c>
      <c r="K16" s="10">
        <v>44810</v>
      </c>
      <c r="L16" s="9">
        <v>364</v>
      </c>
      <c r="M16" s="9">
        <f t="shared" si="0"/>
        <v>8796.67</v>
      </c>
      <c r="N16" s="11">
        <f t="shared" si="1"/>
        <v>5278</v>
      </c>
      <c r="O16" s="12"/>
    </row>
    <row r="17" ht="34.5" spans="1:15">
      <c r="A17" s="8">
        <v>15</v>
      </c>
      <c r="B17" s="9" t="s">
        <v>37</v>
      </c>
      <c r="C17" s="9" t="s">
        <v>39</v>
      </c>
      <c r="D17" s="10">
        <v>44449</v>
      </c>
      <c r="E17" s="10">
        <v>44813</v>
      </c>
      <c r="F17" s="9">
        <v>100000</v>
      </c>
      <c r="G17" s="9">
        <v>4.35</v>
      </c>
      <c r="H17" s="9" t="s">
        <v>26</v>
      </c>
      <c r="I17" s="9" t="s">
        <v>23</v>
      </c>
      <c r="J17" s="9">
        <v>80</v>
      </c>
      <c r="K17" s="10">
        <v>44812</v>
      </c>
      <c r="L17" s="9">
        <v>363</v>
      </c>
      <c r="M17" s="9">
        <f t="shared" si="0"/>
        <v>4386.25</v>
      </c>
      <c r="N17" s="11">
        <f t="shared" si="1"/>
        <v>3509</v>
      </c>
      <c r="O17" s="12"/>
    </row>
    <row r="18" ht="34.5" spans="1:15">
      <c r="A18" s="8">
        <v>16</v>
      </c>
      <c r="B18" s="9" t="s">
        <v>37</v>
      </c>
      <c r="C18" s="9" t="s">
        <v>40</v>
      </c>
      <c r="D18" s="10">
        <v>44440</v>
      </c>
      <c r="E18" s="10">
        <v>44804</v>
      </c>
      <c r="F18" s="9">
        <v>200000</v>
      </c>
      <c r="G18" s="9">
        <v>4.35</v>
      </c>
      <c r="H18" s="9" t="s">
        <v>41</v>
      </c>
      <c r="I18" s="9" t="s">
        <v>23</v>
      </c>
      <c r="J18" s="9">
        <v>60</v>
      </c>
      <c r="K18" s="10">
        <v>44803</v>
      </c>
      <c r="L18" s="9">
        <v>363</v>
      </c>
      <c r="M18" s="9">
        <f t="shared" si="0"/>
        <v>8772.5</v>
      </c>
      <c r="N18" s="11">
        <f t="shared" si="1"/>
        <v>5263.5</v>
      </c>
      <c r="O18" s="12"/>
    </row>
    <row r="19" ht="34.5" spans="1:15">
      <c r="A19" s="8">
        <v>17</v>
      </c>
      <c r="B19" s="9" t="s">
        <v>37</v>
      </c>
      <c r="C19" s="9" t="s">
        <v>42</v>
      </c>
      <c r="D19" s="10">
        <v>44386</v>
      </c>
      <c r="E19" s="10">
        <v>44749</v>
      </c>
      <c r="F19" s="9">
        <v>200000</v>
      </c>
      <c r="G19" s="9">
        <v>4.35</v>
      </c>
      <c r="H19" s="9" t="s">
        <v>41</v>
      </c>
      <c r="I19" s="9" t="s">
        <v>23</v>
      </c>
      <c r="J19" s="9">
        <v>60</v>
      </c>
      <c r="K19" s="10">
        <v>44748</v>
      </c>
      <c r="L19" s="9">
        <v>362</v>
      </c>
      <c r="M19" s="9">
        <f t="shared" si="0"/>
        <v>8748.33</v>
      </c>
      <c r="N19" s="11">
        <f t="shared" si="1"/>
        <v>5249</v>
      </c>
      <c r="O19" s="12"/>
    </row>
    <row r="20" s="2" customFormat="1" spans="1:15">
      <c r="A20" s="8">
        <v>18</v>
      </c>
      <c r="B20" s="9" t="s">
        <v>43</v>
      </c>
      <c r="C20" s="9" t="s">
        <v>44</v>
      </c>
      <c r="D20" s="10">
        <v>44427</v>
      </c>
      <c r="E20" s="10">
        <v>44791</v>
      </c>
      <c r="F20" s="9">
        <v>200000</v>
      </c>
      <c r="G20" s="9">
        <v>4.3</v>
      </c>
      <c r="H20" s="9" t="s">
        <v>45</v>
      </c>
      <c r="I20" s="9" t="s">
        <v>18</v>
      </c>
      <c r="J20" s="9">
        <v>60</v>
      </c>
      <c r="K20" s="10">
        <v>44791</v>
      </c>
      <c r="L20" s="9">
        <v>364</v>
      </c>
      <c r="M20" s="9">
        <f t="shared" si="0"/>
        <v>8695.56</v>
      </c>
      <c r="N20" s="11">
        <f t="shared" si="1"/>
        <v>5217.34</v>
      </c>
      <c r="O20" s="12"/>
    </row>
    <row r="21" spans="1:15">
      <c r="A21" s="8">
        <v>19</v>
      </c>
      <c r="B21" s="9" t="s">
        <v>43</v>
      </c>
      <c r="C21" s="9" t="s">
        <v>46</v>
      </c>
      <c r="D21" s="10">
        <v>44117</v>
      </c>
      <c r="E21" s="10">
        <v>44481</v>
      </c>
      <c r="F21" s="9">
        <v>100000</v>
      </c>
      <c r="G21" s="9">
        <v>4.35</v>
      </c>
      <c r="H21" s="9" t="s">
        <v>17</v>
      </c>
      <c r="I21" s="9" t="s">
        <v>18</v>
      </c>
      <c r="J21" s="9">
        <v>60</v>
      </c>
      <c r="K21" s="10">
        <v>44481</v>
      </c>
      <c r="L21" s="9">
        <v>364</v>
      </c>
      <c r="M21" s="9">
        <f t="shared" si="0"/>
        <v>4398.33</v>
      </c>
      <c r="N21" s="11">
        <f t="shared" si="1"/>
        <v>2639</v>
      </c>
      <c r="O21" s="12"/>
    </row>
    <row r="22" s="1" customFormat="1" ht="18" spans="1:15">
      <c r="A22" s="5" t="s">
        <v>47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>
        <f>SUM(M3:M21)</f>
        <v>126984.72</v>
      </c>
      <c r="N22" s="6">
        <f>SUM(N3:N21)</f>
        <v>78797.09</v>
      </c>
      <c r="O22" s="13"/>
    </row>
    <row r="23" ht="34.5" spans="1:15">
      <c r="A23" s="8">
        <v>20</v>
      </c>
      <c r="B23" s="9" t="s">
        <v>48</v>
      </c>
      <c r="C23" s="9" t="s">
        <v>49</v>
      </c>
      <c r="D23" s="10">
        <v>44403</v>
      </c>
      <c r="E23" s="10">
        <v>44767</v>
      </c>
      <c r="F23" s="9">
        <v>100000</v>
      </c>
      <c r="G23" s="9">
        <v>4.35</v>
      </c>
      <c r="H23" s="9" t="s">
        <v>26</v>
      </c>
      <c r="I23" s="9" t="s">
        <v>23</v>
      </c>
      <c r="J23" s="9">
        <v>80</v>
      </c>
      <c r="K23" s="10">
        <v>44768</v>
      </c>
      <c r="L23" s="9">
        <f>E23-D23</f>
        <v>364</v>
      </c>
      <c r="M23" s="9">
        <f t="shared" ref="M23:M31" si="2">ROUND(G23*F23*L23/360/100,2)</f>
        <v>4398.33</v>
      </c>
      <c r="N23" s="11">
        <f t="shared" ref="N23:N31" si="3">ROUND(M23*J23/100,2)</f>
        <v>3518.66</v>
      </c>
      <c r="O23" s="12"/>
    </row>
    <row r="24" ht="27" customHeight="1" spans="1:15">
      <c r="A24" s="8">
        <v>21</v>
      </c>
      <c r="B24" s="9" t="s">
        <v>48</v>
      </c>
      <c r="C24" s="9" t="s">
        <v>50</v>
      </c>
      <c r="D24" s="10">
        <v>44427</v>
      </c>
      <c r="E24" s="10">
        <v>44791</v>
      </c>
      <c r="F24" s="9">
        <v>300000</v>
      </c>
      <c r="G24" s="9">
        <v>4.35</v>
      </c>
      <c r="H24" s="9" t="s">
        <v>51</v>
      </c>
      <c r="I24" s="9" t="s">
        <v>18</v>
      </c>
      <c r="J24" s="9">
        <v>60</v>
      </c>
      <c r="K24" s="10">
        <v>44791</v>
      </c>
      <c r="L24" s="9">
        <v>364</v>
      </c>
      <c r="M24" s="9">
        <f t="shared" si="2"/>
        <v>13195</v>
      </c>
      <c r="N24" s="11">
        <f t="shared" si="3"/>
        <v>7917</v>
      </c>
      <c r="O24" s="12"/>
    </row>
    <row r="25" ht="34.5" spans="1:15">
      <c r="A25" s="8">
        <v>22</v>
      </c>
      <c r="B25" s="9" t="s">
        <v>48</v>
      </c>
      <c r="C25" s="9" t="s">
        <v>52</v>
      </c>
      <c r="D25" s="10">
        <v>44386</v>
      </c>
      <c r="E25" s="10">
        <v>44750</v>
      </c>
      <c r="F25" s="9">
        <v>300000</v>
      </c>
      <c r="G25" s="9">
        <v>5.66</v>
      </c>
      <c r="H25" s="9" t="s">
        <v>17</v>
      </c>
      <c r="I25" s="9" t="s">
        <v>23</v>
      </c>
      <c r="J25" s="9">
        <v>60</v>
      </c>
      <c r="K25" s="10">
        <v>44750</v>
      </c>
      <c r="L25" s="9">
        <v>364</v>
      </c>
      <c r="M25" s="9">
        <f t="shared" si="2"/>
        <v>17168.67</v>
      </c>
      <c r="N25" s="11">
        <f t="shared" si="3"/>
        <v>10301.2</v>
      </c>
      <c r="O25" s="12"/>
    </row>
    <row r="26" ht="34.5" spans="1:15">
      <c r="A26" s="8">
        <v>23</v>
      </c>
      <c r="B26" s="9" t="s">
        <v>48</v>
      </c>
      <c r="C26" s="9" t="s">
        <v>53</v>
      </c>
      <c r="D26" s="10">
        <v>44384</v>
      </c>
      <c r="E26" s="10">
        <v>44748</v>
      </c>
      <c r="F26" s="9">
        <v>300000</v>
      </c>
      <c r="G26" s="9">
        <v>5.66</v>
      </c>
      <c r="H26" s="9" t="s">
        <v>17</v>
      </c>
      <c r="I26" s="9" t="s">
        <v>23</v>
      </c>
      <c r="J26" s="9">
        <v>60</v>
      </c>
      <c r="K26" s="10">
        <v>44748</v>
      </c>
      <c r="L26" s="9">
        <v>364</v>
      </c>
      <c r="M26" s="9">
        <f t="shared" si="2"/>
        <v>17168.67</v>
      </c>
      <c r="N26" s="11">
        <f t="shared" si="3"/>
        <v>10301.2</v>
      </c>
      <c r="O26" s="12"/>
    </row>
    <row r="27" spans="1:15">
      <c r="A27" s="8">
        <v>24</v>
      </c>
      <c r="B27" s="9" t="s">
        <v>48</v>
      </c>
      <c r="C27" s="9" t="s">
        <v>54</v>
      </c>
      <c r="D27" s="10">
        <v>44379</v>
      </c>
      <c r="E27" s="10">
        <v>44743</v>
      </c>
      <c r="F27" s="9">
        <v>300000</v>
      </c>
      <c r="G27" s="9">
        <v>4.35</v>
      </c>
      <c r="H27" s="9" t="s">
        <v>17</v>
      </c>
      <c r="I27" s="9" t="s">
        <v>18</v>
      </c>
      <c r="J27" s="9">
        <v>60</v>
      </c>
      <c r="K27" s="10">
        <v>44743</v>
      </c>
      <c r="L27" s="9">
        <v>364</v>
      </c>
      <c r="M27" s="9">
        <f t="shared" si="2"/>
        <v>13195</v>
      </c>
      <c r="N27" s="11">
        <f t="shared" si="3"/>
        <v>7917</v>
      </c>
      <c r="O27" s="12"/>
    </row>
    <row r="28" s="2" customFormat="1" ht="34.5" spans="1:15">
      <c r="A28" s="8">
        <v>25</v>
      </c>
      <c r="B28" s="9" t="s">
        <v>48</v>
      </c>
      <c r="C28" s="9" t="s">
        <v>55</v>
      </c>
      <c r="D28" s="10">
        <v>44378</v>
      </c>
      <c r="E28" s="10">
        <v>44742</v>
      </c>
      <c r="F28" s="9">
        <v>300000</v>
      </c>
      <c r="G28" s="9">
        <v>4.35</v>
      </c>
      <c r="H28" s="9" t="s">
        <v>51</v>
      </c>
      <c r="I28" s="9" t="s">
        <v>23</v>
      </c>
      <c r="J28" s="9">
        <v>60</v>
      </c>
      <c r="K28" s="10">
        <v>44742</v>
      </c>
      <c r="L28" s="9">
        <v>364</v>
      </c>
      <c r="M28" s="9">
        <f t="shared" si="2"/>
        <v>13195</v>
      </c>
      <c r="N28" s="11">
        <f t="shared" si="3"/>
        <v>7917</v>
      </c>
      <c r="O28" s="12"/>
    </row>
    <row r="29" spans="1:15">
      <c r="A29" s="8">
        <v>26</v>
      </c>
      <c r="B29" s="9" t="s">
        <v>48</v>
      </c>
      <c r="C29" s="9" t="s">
        <v>56</v>
      </c>
      <c r="D29" s="10">
        <v>44398</v>
      </c>
      <c r="E29" s="10">
        <v>44762</v>
      </c>
      <c r="F29" s="9">
        <v>50000</v>
      </c>
      <c r="G29" s="9">
        <v>4.35</v>
      </c>
      <c r="H29" s="9" t="s">
        <v>26</v>
      </c>
      <c r="I29" s="9" t="s">
        <v>18</v>
      </c>
      <c r="J29" s="9">
        <v>80</v>
      </c>
      <c r="K29" s="10">
        <v>44761</v>
      </c>
      <c r="L29" s="9">
        <v>363</v>
      </c>
      <c r="M29" s="9">
        <f t="shared" si="2"/>
        <v>2193.13</v>
      </c>
      <c r="N29" s="11">
        <f t="shared" si="3"/>
        <v>1754.5</v>
      </c>
      <c r="O29" s="12"/>
    </row>
    <row r="30" ht="34.5" spans="1:15">
      <c r="A30" s="8">
        <v>27</v>
      </c>
      <c r="B30" s="9" t="s">
        <v>48</v>
      </c>
      <c r="C30" s="9" t="s">
        <v>57</v>
      </c>
      <c r="D30" s="10">
        <v>44384</v>
      </c>
      <c r="E30" s="10">
        <v>44748</v>
      </c>
      <c r="F30" s="9">
        <v>300000</v>
      </c>
      <c r="G30" s="9">
        <v>5.66</v>
      </c>
      <c r="H30" s="9" t="s">
        <v>51</v>
      </c>
      <c r="I30" s="9" t="s">
        <v>23</v>
      </c>
      <c r="J30" s="9">
        <v>60</v>
      </c>
      <c r="K30" s="10">
        <v>44746</v>
      </c>
      <c r="L30" s="9">
        <v>362</v>
      </c>
      <c r="M30" s="9">
        <f t="shared" si="2"/>
        <v>17074.33</v>
      </c>
      <c r="N30" s="11">
        <f t="shared" si="3"/>
        <v>10244.6</v>
      </c>
      <c r="O30" s="12"/>
    </row>
    <row r="31" ht="34.5" spans="1:15">
      <c r="A31" s="8">
        <v>28</v>
      </c>
      <c r="B31" s="9" t="s">
        <v>48</v>
      </c>
      <c r="C31" s="9" t="s">
        <v>58</v>
      </c>
      <c r="D31" s="10">
        <v>44396</v>
      </c>
      <c r="E31" s="10">
        <v>44760</v>
      </c>
      <c r="F31" s="9">
        <v>300000</v>
      </c>
      <c r="G31" s="9">
        <v>5.66</v>
      </c>
      <c r="H31" s="9" t="s">
        <v>17</v>
      </c>
      <c r="I31" s="9" t="s">
        <v>23</v>
      </c>
      <c r="J31" s="9">
        <v>60</v>
      </c>
      <c r="K31" s="10">
        <v>44749</v>
      </c>
      <c r="L31" s="9">
        <v>353</v>
      </c>
      <c r="M31" s="9">
        <f t="shared" si="2"/>
        <v>16649.83</v>
      </c>
      <c r="N31" s="11">
        <f t="shared" si="3"/>
        <v>9989.9</v>
      </c>
      <c r="O31" s="12"/>
    </row>
    <row r="32" s="1" customFormat="1" ht="18" spans="1:15">
      <c r="A32" s="5" t="s">
        <v>59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>
        <f>SUM(M23:M31)</f>
        <v>114237.96</v>
      </c>
      <c r="N32" s="6">
        <f>SUM(N23:N31)</f>
        <v>69861.06</v>
      </c>
      <c r="O32" s="13"/>
    </row>
    <row r="33" spans="1:15">
      <c r="A33" s="8"/>
      <c r="B33" s="9" t="s">
        <v>60</v>
      </c>
      <c r="C33" s="9" t="s">
        <v>61</v>
      </c>
      <c r="D33" s="10">
        <v>44411</v>
      </c>
      <c r="E33" s="10">
        <v>44775</v>
      </c>
      <c r="F33" s="9">
        <v>200000</v>
      </c>
      <c r="G33" s="9">
        <v>4.35</v>
      </c>
      <c r="H33" s="9" t="s">
        <v>32</v>
      </c>
      <c r="I33" s="9" t="s">
        <v>18</v>
      </c>
      <c r="J33" s="9">
        <v>60</v>
      </c>
      <c r="K33" s="10">
        <v>44773</v>
      </c>
      <c r="L33" s="9">
        <v>362</v>
      </c>
      <c r="M33" s="9">
        <f>ROUND(G33*F33*L33/360/100,2)</f>
        <v>8748.33</v>
      </c>
      <c r="N33" s="11">
        <f>ROUND(M33*J33/100,2)</f>
        <v>5249</v>
      </c>
      <c r="O33" s="12"/>
    </row>
    <row r="34" s="1" customFormat="1" ht="18" spans="1:15">
      <c r="A34" s="5" t="s">
        <v>62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>
        <f>M33</f>
        <v>8748.33</v>
      </c>
      <c r="N34" s="14">
        <f>N33</f>
        <v>5249</v>
      </c>
      <c r="O34" s="13"/>
    </row>
    <row r="35" spans="1:15">
      <c r="A35" s="8">
        <v>29</v>
      </c>
      <c r="B35" s="9" t="s">
        <v>63</v>
      </c>
      <c r="C35" s="9" t="s">
        <v>64</v>
      </c>
      <c r="D35" s="10">
        <v>44468</v>
      </c>
      <c r="E35" s="10">
        <v>44832</v>
      </c>
      <c r="F35" s="9">
        <v>100000</v>
      </c>
      <c r="G35" s="9">
        <v>4.35</v>
      </c>
      <c r="H35" s="9" t="s">
        <v>26</v>
      </c>
      <c r="I35" s="9" t="s">
        <v>18</v>
      </c>
      <c r="J35" s="9">
        <v>80</v>
      </c>
      <c r="K35" s="10">
        <v>44832</v>
      </c>
      <c r="L35" s="9">
        <v>364</v>
      </c>
      <c r="M35" s="9">
        <f t="shared" ref="M35:M41" si="4">ROUND(G35*F35*L35/360/100,2)</f>
        <v>4398.33</v>
      </c>
      <c r="N35" s="11">
        <f t="shared" ref="N35:N41" si="5">ROUND(M35*J35/100,2)</f>
        <v>3518.66</v>
      </c>
      <c r="O35" s="12"/>
    </row>
    <row r="36" s="2" customFormat="1" ht="34.5" spans="1:15">
      <c r="A36" s="8">
        <v>30</v>
      </c>
      <c r="B36" s="9" t="s">
        <v>63</v>
      </c>
      <c r="C36" s="9" t="s">
        <v>65</v>
      </c>
      <c r="D36" s="10">
        <v>44004</v>
      </c>
      <c r="E36" s="10">
        <v>44368</v>
      </c>
      <c r="F36" s="9">
        <v>100000</v>
      </c>
      <c r="G36" s="9">
        <v>5.66</v>
      </c>
      <c r="H36" s="9" t="s">
        <v>66</v>
      </c>
      <c r="I36" s="9" t="s">
        <v>18</v>
      </c>
      <c r="J36" s="9">
        <v>60</v>
      </c>
      <c r="K36" s="10">
        <v>44368</v>
      </c>
      <c r="L36" s="9">
        <v>364</v>
      </c>
      <c r="M36" s="9">
        <f t="shared" si="4"/>
        <v>5722.89</v>
      </c>
      <c r="N36" s="11">
        <f t="shared" si="5"/>
        <v>3433.73</v>
      </c>
      <c r="O36" s="12"/>
    </row>
    <row r="37" s="2" customFormat="1" ht="34.5" spans="1:15">
      <c r="A37" s="8">
        <v>31</v>
      </c>
      <c r="B37" s="9" t="s">
        <v>63</v>
      </c>
      <c r="C37" s="9" t="s">
        <v>65</v>
      </c>
      <c r="D37" s="10">
        <v>44004</v>
      </c>
      <c r="E37" s="10">
        <v>44368</v>
      </c>
      <c r="F37" s="9">
        <v>100000</v>
      </c>
      <c r="G37" s="9">
        <v>5.66</v>
      </c>
      <c r="H37" s="9" t="s">
        <v>66</v>
      </c>
      <c r="I37" s="9" t="s">
        <v>18</v>
      </c>
      <c r="J37" s="9">
        <v>60</v>
      </c>
      <c r="K37" s="10">
        <v>44368</v>
      </c>
      <c r="L37" s="9">
        <v>364</v>
      </c>
      <c r="M37" s="9">
        <f t="shared" si="4"/>
        <v>5722.89</v>
      </c>
      <c r="N37" s="11">
        <f t="shared" si="5"/>
        <v>3433.73</v>
      </c>
      <c r="O37" s="12"/>
    </row>
    <row r="38" spans="1:15">
      <c r="A38" s="8">
        <v>32</v>
      </c>
      <c r="B38" s="9" t="s">
        <v>63</v>
      </c>
      <c r="C38" s="9" t="s">
        <v>67</v>
      </c>
      <c r="D38" s="10">
        <v>44468</v>
      </c>
      <c r="E38" s="10">
        <v>44832</v>
      </c>
      <c r="F38" s="9">
        <v>200000</v>
      </c>
      <c r="G38" s="9">
        <v>4.35</v>
      </c>
      <c r="H38" s="9" t="s">
        <v>17</v>
      </c>
      <c r="I38" s="9" t="s">
        <v>18</v>
      </c>
      <c r="J38" s="9">
        <v>60</v>
      </c>
      <c r="K38" s="10">
        <v>44830</v>
      </c>
      <c r="L38" s="9">
        <v>362</v>
      </c>
      <c r="M38" s="9">
        <f t="shared" si="4"/>
        <v>8748.33</v>
      </c>
      <c r="N38" s="11">
        <f t="shared" si="5"/>
        <v>5249</v>
      </c>
      <c r="O38" s="12"/>
    </row>
    <row r="39" spans="1:15">
      <c r="A39" s="8">
        <v>33</v>
      </c>
      <c r="B39" s="9" t="s">
        <v>68</v>
      </c>
      <c r="C39" s="9" t="s">
        <v>69</v>
      </c>
      <c r="D39" s="10">
        <v>44462</v>
      </c>
      <c r="E39" s="10">
        <v>44824</v>
      </c>
      <c r="F39" s="9">
        <v>47000</v>
      </c>
      <c r="G39" s="9">
        <v>4.35</v>
      </c>
      <c r="H39" s="9" t="s">
        <v>26</v>
      </c>
      <c r="I39" s="9" t="s">
        <v>18</v>
      </c>
      <c r="J39" s="9">
        <v>80</v>
      </c>
      <c r="K39" s="10">
        <v>44827</v>
      </c>
      <c r="L39" s="9">
        <f>E39-D39</f>
        <v>362</v>
      </c>
      <c r="M39" s="9">
        <f t="shared" si="4"/>
        <v>2055.86</v>
      </c>
      <c r="N39" s="11">
        <f t="shared" si="5"/>
        <v>1644.69</v>
      </c>
      <c r="O39" s="12"/>
    </row>
    <row r="40" spans="1:15">
      <c r="A40" s="8">
        <v>34</v>
      </c>
      <c r="B40" s="9" t="s">
        <v>68</v>
      </c>
      <c r="C40" s="9" t="s">
        <v>31</v>
      </c>
      <c r="D40" s="10">
        <v>44452</v>
      </c>
      <c r="E40" s="10">
        <v>44816</v>
      </c>
      <c r="F40" s="9">
        <v>50000</v>
      </c>
      <c r="G40" s="9">
        <v>4.35</v>
      </c>
      <c r="H40" s="9" t="s">
        <v>26</v>
      </c>
      <c r="I40" s="9" t="s">
        <v>18</v>
      </c>
      <c r="J40" s="9">
        <v>80</v>
      </c>
      <c r="K40" s="10">
        <v>44768</v>
      </c>
      <c r="L40" s="9">
        <v>316</v>
      </c>
      <c r="M40" s="9">
        <f t="shared" si="4"/>
        <v>1909.17</v>
      </c>
      <c r="N40" s="11">
        <f t="shared" si="5"/>
        <v>1527.34</v>
      </c>
      <c r="O40" s="12"/>
    </row>
    <row r="41" spans="1:15">
      <c r="A41" s="8">
        <v>35</v>
      </c>
      <c r="B41" s="9" t="s">
        <v>68</v>
      </c>
      <c r="C41" s="9" t="s">
        <v>70</v>
      </c>
      <c r="D41" s="10">
        <v>44418</v>
      </c>
      <c r="E41" s="10">
        <v>44782</v>
      </c>
      <c r="F41" s="9">
        <v>50000</v>
      </c>
      <c r="G41" s="9">
        <v>4.35</v>
      </c>
      <c r="H41" s="9" t="s">
        <v>26</v>
      </c>
      <c r="I41" s="9" t="s">
        <v>18</v>
      </c>
      <c r="J41" s="9">
        <v>80</v>
      </c>
      <c r="K41" s="10">
        <v>44722</v>
      </c>
      <c r="L41" s="9">
        <v>304</v>
      </c>
      <c r="M41" s="9">
        <f t="shared" si="4"/>
        <v>1836.67</v>
      </c>
      <c r="N41" s="11">
        <f t="shared" si="5"/>
        <v>1469.34</v>
      </c>
      <c r="O41" s="12"/>
    </row>
    <row r="42" s="1" customFormat="1" ht="18" spans="1:15">
      <c r="A42" s="5" t="s">
        <v>71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>
        <f>SUM(M35:M41)</f>
        <v>30394.14</v>
      </c>
      <c r="N42" s="6">
        <f>SUM(N35:N41)</f>
        <v>20276.49</v>
      </c>
      <c r="O42" s="13"/>
    </row>
    <row r="43" ht="39" customHeight="1" spans="1:15">
      <c r="A43" s="8">
        <v>36</v>
      </c>
      <c r="B43" s="9" t="s">
        <v>72</v>
      </c>
      <c r="C43" s="9" t="s">
        <v>73</v>
      </c>
      <c r="D43" s="10">
        <v>44407</v>
      </c>
      <c r="E43" s="10">
        <v>44771</v>
      </c>
      <c r="F43" s="9">
        <v>200000</v>
      </c>
      <c r="G43" s="9">
        <v>4.2</v>
      </c>
      <c r="H43" s="9" t="s">
        <v>74</v>
      </c>
      <c r="I43" s="9" t="s">
        <v>18</v>
      </c>
      <c r="J43" s="9">
        <v>60</v>
      </c>
      <c r="K43" s="10">
        <v>44859</v>
      </c>
      <c r="L43" s="9">
        <f t="shared" ref="L43:L48" si="6">E43-D43</f>
        <v>364</v>
      </c>
      <c r="M43" s="9">
        <f>ROUND(G43*F43*L43/360/100,2)</f>
        <v>8493.33</v>
      </c>
      <c r="N43" s="11">
        <f>ROUND(M43*J43/100,2)</f>
        <v>5096</v>
      </c>
      <c r="O43" s="12"/>
    </row>
    <row r="44" ht="25" customHeight="1" spans="1:15">
      <c r="A44" s="8">
        <v>37</v>
      </c>
      <c r="B44" s="9" t="s">
        <v>72</v>
      </c>
      <c r="C44" s="9" t="s">
        <v>75</v>
      </c>
      <c r="D44" s="10">
        <v>44404</v>
      </c>
      <c r="E44" s="10">
        <v>44768</v>
      </c>
      <c r="F44" s="9">
        <v>50000</v>
      </c>
      <c r="G44" s="9">
        <v>5.51</v>
      </c>
      <c r="H44" s="9" t="s">
        <v>76</v>
      </c>
      <c r="I44" s="9" t="s">
        <v>18</v>
      </c>
      <c r="J44" s="9">
        <v>60</v>
      </c>
      <c r="K44" s="10">
        <v>44770</v>
      </c>
      <c r="L44" s="9">
        <f t="shared" si="6"/>
        <v>364</v>
      </c>
      <c r="M44" s="9">
        <f>ROUND(G44*F44*L44/360/100,2)</f>
        <v>2785.61</v>
      </c>
      <c r="N44" s="11">
        <f>ROUND(M44*J44/100,2)</f>
        <v>1671.37</v>
      </c>
      <c r="O44" s="12"/>
    </row>
    <row r="45" spans="1:15">
      <c r="A45" s="8">
        <v>38</v>
      </c>
      <c r="B45" s="9" t="s">
        <v>72</v>
      </c>
      <c r="C45" s="9" t="s">
        <v>77</v>
      </c>
      <c r="D45" s="10">
        <v>44403</v>
      </c>
      <c r="E45" s="10">
        <v>44767</v>
      </c>
      <c r="F45" s="9">
        <v>50000</v>
      </c>
      <c r="G45" s="9">
        <v>5.51</v>
      </c>
      <c r="H45" s="9" t="s">
        <v>76</v>
      </c>
      <c r="I45" s="9" t="s">
        <v>18</v>
      </c>
      <c r="J45" s="9">
        <v>60</v>
      </c>
      <c r="K45" s="10">
        <v>44769</v>
      </c>
      <c r="L45" s="9">
        <f t="shared" si="6"/>
        <v>364</v>
      </c>
      <c r="M45" s="9">
        <f>ROUND(G45*F45*L45/360/100,2)</f>
        <v>2785.61</v>
      </c>
      <c r="N45" s="11">
        <f>ROUND(M45*J45/100,2)</f>
        <v>1671.37</v>
      </c>
      <c r="O45" s="12"/>
    </row>
    <row r="46" ht="34.5" spans="1:15">
      <c r="A46" s="8">
        <v>39</v>
      </c>
      <c r="B46" s="9" t="s">
        <v>72</v>
      </c>
      <c r="C46" s="9" t="s">
        <v>78</v>
      </c>
      <c r="D46" s="10">
        <v>44452</v>
      </c>
      <c r="E46" s="10">
        <v>44816</v>
      </c>
      <c r="F46" s="9">
        <v>200000</v>
      </c>
      <c r="G46" s="9">
        <v>5.46</v>
      </c>
      <c r="H46" s="9" t="s">
        <v>76</v>
      </c>
      <c r="I46" s="9" t="s">
        <v>23</v>
      </c>
      <c r="J46" s="9">
        <v>60</v>
      </c>
      <c r="K46" s="10">
        <v>44817</v>
      </c>
      <c r="L46" s="9">
        <f t="shared" si="6"/>
        <v>364</v>
      </c>
      <c r="M46" s="9">
        <f>ROUND(G46*F46*L46/360/100,2)</f>
        <v>11041.33</v>
      </c>
      <c r="N46" s="11">
        <f>ROUND(M46*J46/100,2)</f>
        <v>6624.8</v>
      </c>
      <c r="O46" s="12"/>
    </row>
    <row r="47" spans="1:15">
      <c r="A47" s="8">
        <v>40</v>
      </c>
      <c r="B47" s="9" t="s">
        <v>72</v>
      </c>
      <c r="C47" s="9" t="s">
        <v>79</v>
      </c>
      <c r="D47" s="10">
        <v>44418</v>
      </c>
      <c r="E47" s="10">
        <v>44782</v>
      </c>
      <c r="F47" s="9">
        <v>200000</v>
      </c>
      <c r="G47" s="9">
        <v>5.51</v>
      </c>
      <c r="H47" s="9" t="s">
        <v>76</v>
      </c>
      <c r="I47" s="9" t="s">
        <v>18</v>
      </c>
      <c r="J47" s="9">
        <v>60</v>
      </c>
      <c r="K47" s="10">
        <v>44783</v>
      </c>
      <c r="L47" s="9">
        <f t="shared" si="6"/>
        <v>364</v>
      </c>
      <c r="M47" s="9">
        <f>ROUND(G47*F47*L47/360/100,2)</f>
        <v>11142.44</v>
      </c>
      <c r="N47" s="11">
        <f>ROUND(M47*J47/100,2)</f>
        <v>6685.46</v>
      </c>
      <c r="O47" s="12"/>
    </row>
    <row r="48" spans="1:15">
      <c r="A48" s="8">
        <v>41</v>
      </c>
      <c r="B48" s="9" t="s">
        <v>72</v>
      </c>
      <c r="C48" s="9" t="s">
        <v>80</v>
      </c>
      <c r="D48" s="10">
        <v>44405</v>
      </c>
      <c r="E48" s="10">
        <v>44769</v>
      </c>
      <c r="F48" s="9">
        <v>200000</v>
      </c>
      <c r="G48" s="9">
        <v>4.35</v>
      </c>
      <c r="H48" s="9" t="s">
        <v>28</v>
      </c>
      <c r="I48" s="9" t="s">
        <v>18</v>
      </c>
      <c r="J48" s="9">
        <v>60</v>
      </c>
      <c r="K48" s="10">
        <v>44770</v>
      </c>
      <c r="L48" s="9">
        <f t="shared" si="6"/>
        <v>364</v>
      </c>
      <c r="M48" s="9">
        <f>ROUND(G48*F48*L48/360/100,2)</f>
        <v>8796.67</v>
      </c>
      <c r="N48" s="11">
        <f>ROUND(M48*J48/100,2)</f>
        <v>5278</v>
      </c>
      <c r="O48" s="12"/>
    </row>
    <row r="49" spans="1:15">
      <c r="A49" s="8">
        <v>42</v>
      </c>
      <c r="B49" s="9" t="s">
        <v>72</v>
      </c>
      <c r="C49" s="9" t="s">
        <v>81</v>
      </c>
      <c r="D49" s="10">
        <v>44466</v>
      </c>
      <c r="E49" s="10">
        <v>44830</v>
      </c>
      <c r="F49" s="9">
        <v>150000</v>
      </c>
      <c r="G49" s="9">
        <v>4.35</v>
      </c>
      <c r="H49" s="9" t="s">
        <v>76</v>
      </c>
      <c r="I49" s="9" t="s">
        <v>18</v>
      </c>
      <c r="J49" s="9">
        <v>60</v>
      </c>
      <c r="K49" s="10">
        <v>44830</v>
      </c>
      <c r="L49" s="9">
        <v>364</v>
      </c>
      <c r="M49" s="9">
        <f>ROUND(G49*F49*L49/360/100,2)</f>
        <v>6597.5</v>
      </c>
      <c r="N49" s="11">
        <f>ROUND(M49*J49/100,2)</f>
        <v>3958.5</v>
      </c>
      <c r="O49" s="12"/>
    </row>
    <row r="50" spans="1:15">
      <c r="A50" s="8">
        <v>43</v>
      </c>
      <c r="B50" s="9" t="s">
        <v>72</v>
      </c>
      <c r="C50" s="9" t="s">
        <v>82</v>
      </c>
      <c r="D50" s="10">
        <v>44463</v>
      </c>
      <c r="E50" s="10">
        <v>44827</v>
      </c>
      <c r="F50" s="9">
        <v>200000</v>
      </c>
      <c r="G50" s="9">
        <v>4.35</v>
      </c>
      <c r="H50" s="9" t="s">
        <v>32</v>
      </c>
      <c r="I50" s="9" t="s">
        <v>18</v>
      </c>
      <c r="J50" s="9">
        <v>60</v>
      </c>
      <c r="K50" s="10">
        <v>44827</v>
      </c>
      <c r="L50" s="9">
        <v>364</v>
      </c>
      <c r="M50" s="9">
        <f>ROUND(G50*F50*L50/360/100,2)</f>
        <v>8796.67</v>
      </c>
      <c r="N50" s="11">
        <f>ROUND(M50*J50/100,2)</f>
        <v>5278</v>
      </c>
      <c r="O50" s="12"/>
    </row>
    <row r="51" ht="34.5" spans="1:15">
      <c r="A51" s="8">
        <v>44</v>
      </c>
      <c r="B51" s="9" t="s">
        <v>72</v>
      </c>
      <c r="C51" s="9" t="s">
        <v>83</v>
      </c>
      <c r="D51" s="10">
        <v>44434</v>
      </c>
      <c r="E51" s="10">
        <v>44798</v>
      </c>
      <c r="F51" s="9">
        <v>200000</v>
      </c>
      <c r="G51" s="9">
        <v>4.35</v>
      </c>
      <c r="H51" s="9" t="s">
        <v>28</v>
      </c>
      <c r="I51" s="9" t="s">
        <v>23</v>
      </c>
      <c r="J51" s="9">
        <v>60</v>
      </c>
      <c r="K51" s="10">
        <v>44798</v>
      </c>
      <c r="L51" s="9">
        <v>364</v>
      </c>
      <c r="M51" s="9">
        <f>ROUND(G51*F51*L51/360/100,2)</f>
        <v>8796.67</v>
      </c>
      <c r="N51" s="11">
        <f>ROUND(M51*J51/100,2)</f>
        <v>5278</v>
      </c>
      <c r="O51" s="12"/>
    </row>
    <row r="52" spans="1:15">
      <c r="A52" s="8">
        <v>45</v>
      </c>
      <c r="B52" s="9" t="s">
        <v>72</v>
      </c>
      <c r="C52" s="9" t="s">
        <v>84</v>
      </c>
      <c r="D52" s="10">
        <v>44418</v>
      </c>
      <c r="E52" s="10">
        <v>44782</v>
      </c>
      <c r="F52" s="9">
        <v>100000</v>
      </c>
      <c r="G52" s="9">
        <v>4.35</v>
      </c>
      <c r="H52" s="9" t="s">
        <v>76</v>
      </c>
      <c r="I52" s="9" t="s">
        <v>18</v>
      </c>
      <c r="J52" s="9">
        <v>60</v>
      </c>
      <c r="K52" s="10">
        <v>44782</v>
      </c>
      <c r="L52" s="9">
        <v>364</v>
      </c>
      <c r="M52" s="9">
        <f>ROUND(G52*F52*L52/360/100,2)</f>
        <v>4398.33</v>
      </c>
      <c r="N52" s="11">
        <f>ROUND(M52*J52/100,2)</f>
        <v>2639</v>
      </c>
      <c r="O52" s="12"/>
    </row>
    <row r="53" spans="1:15">
      <c r="A53" s="8">
        <v>46</v>
      </c>
      <c r="B53" s="9" t="s">
        <v>72</v>
      </c>
      <c r="C53" s="9" t="s">
        <v>85</v>
      </c>
      <c r="D53" s="10">
        <v>44412</v>
      </c>
      <c r="E53" s="10">
        <v>44776</v>
      </c>
      <c r="F53" s="9">
        <v>50000</v>
      </c>
      <c r="G53" s="9">
        <v>5.66</v>
      </c>
      <c r="H53" s="9" t="s">
        <v>76</v>
      </c>
      <c r="I53" s="9" t="s">
        <v>18</v>
      </c>
      <c r="J53" s="9">
        <v>60</v>
      </c>
      <c r="K53" s="10">
        <v>44776</v>
      </c>
      <c r="L53" s="9">
        <v>364</v>
      </c>
      <c r="M53" s="9">
        <f>ROUND(G53*F53*L53/360/100,2)</f>
        <v>2861.44</v>
      </c>
      <c r="N53" s="11">
        <f>ROUND(M53*J53/100,2)</f>
        <v>1716.86</v>
      </c>
      <c r="O53" s="12"/>
    </row>
    <row r="54" spans="1:15">
      <c r="A54" s="8">
        <v>47</v>
      </c>
      <c r="B54" s="9" t="s">
        <v>72</v>
      </c>
      <c r="C54" s="9" t="s">
        <v>86</v>
      </c>
      <c r="D54" s="10">
        <v>44412</v>
      </c>
      <c r="E54" s="10">
        <v>44776</v>
      </c>
      <c r="F54" s="9">
        <v>150000</v>
      </c>
      <c r="G54" s="9">
        <v>4.35</v>
      </c>
      <c r="H54" s="9" t="s">
        <v>76</v>
      </c>
      <c r="I54" s="9" t="s">
        <v>18</v>
      </c>
      <c r="J54" s="9">
        <v>60</v>
      </c>
      <c r="K54" s="10">
        <v>44776</v>
      </c>
      <c r="L54" s="9">
        <v>364</v>
      </c>
      <c r="M54" s="9">
        <f>ROUND(G54*F54*L54/360/100,2)</f>
        <v>6597.5</v>
      </c>
      <c r="N54" s="11">
        <f>ROUND(M54*J54/100,2)</f>
        <v>3958.5</v>
      </c>
      <c r="O54" s="12"/>
    </row>
    <row r="55" ht="34.5" spans="1:15">
      <c r="A55" s="8">
        <v>48</v>
      </c>
      <c r="B55" s="9" t="s">
        <v>72</v>
      </c>
      <c r="C55" s="9" t="s">
        <v>87</v>
      </c>
      <c r="D55" s="10">
        <v>44411</v>
      </c>
      <c r="E55" s="10">
        <v>44775</v>
      </c>
      <c r="F55" s="9">
        <v>50000</v>
      </c>
      <c r="G55" s="9">
        <v>5.66</v>
      </c>
      <c r="H55" s="9" t="s">
        <v>76</v>
      </c>
      <c r="I55" s="9" t="s">
        <v>23</v>
      </c>
      <c r="J55" s="9">
        <v>60</v>
      </c>
      <c r="K55" s="10">
        <v>44775</v>
      </c>
      <c r="L55" s="9">
        <v>364</v>
      </c>
      <c r="M55" s="9">
        <f>ROUND(G55*F55*L55/360/100,2)</f>
        <v>2861.44</v>
      </c>
      <c r="N55" s="11">
        <f>ROUND(M55*J55/100,2)</f>
        <v>1716.86</v>
      </c>
      <c r="O55" s="12"/>
    </row>
    <row r="56" spans="1:15">
      <c r="A56" s="8">
        <v>49</v>
      </c>
      <c r="B56" s="9" t="s">
        <v>72</v>
      </c>
      <c r="C56" s="9" t="s">
        <v>88</v>
      </c>
      <c r="D56" s="10">
        <v>44406</v>
      </c>
      <c r="E56" s="10">
        <v>44770</v>
      </c>
      <c r="F56" s="9">
        <v>200000</v>
      </c>
      <c r="G56" s="9">
        <v>5.66</v>
      </c>
      <c r="H56" s="9" t="s">
        <v>41</v>
      </c>
      <c r="I56" s="9" t="s">
        <v>18</v>
      </c>
      <c r="J56" s="9">
        <v>60</v>
      </c>
      <c r="K56" s="10">
        <v>44770</v>
      </c>
      <c r="L56" s="9">
        <v>364</v>
      </c>
      <c r="M56" s="9">
        <f>ROUND(G56*F56*L56/360/100,2)</f>
        <v>11445.78</v>
      </c>
      <c r="N56" s="11">
        <f>ROUND(M56*J56/100,2)</f>
        <v>6867.47</v>
      </c>
      <c r="O56" s="12"/>
    </row>
    <row r="57" spans="1:15">
      <c r="A57" s="8">
        <v>50</v>
      </c>
      <c r="B57" s="9" t="s">
        <v>72</v>
      </c>
      <c r="C57" s="9" t="s">
        <v>89</v>
      </c>
      <c r="D57" s="10">
        <v>44406</v>
      </c>
      <c r="E57" s="10">
        <v>44770</v>
      </c>
      <c r="F57" s="9">
        <v>50000</v>
      </c>
      <c r="G57" s="9">
        <v>5.66</v>
      </c>
      <c r="H57" s="9" t="s">
        <v>76</v>
      </c>
      <c r="I57" s="9" t="s">
        <v>18</v>
      </c>
      <c r="J57" s="9">
        <v>60</v>
      </c>
      <c r="K57" s="10">
        <v>44770</v>
      </c>
      <c r="L57" s="9">
        <v>364</v>
      </c>
      <c r="M57" s="9">
        <f>ROUND(G57*F57*L57/360/100,2)</f>
        <v>2861.44</v>
      </c>
      <c r="N57" s="11">
        <f>ROUND(M57*J57/100,2)</f>
        <v>1716.86</v>
      </c>
      <c r="O57" s="12"/>
    </row>
    <row r="58" spans="1:15">
      <c r="A58" s="8">
        <v>51</v>
      </c>
      <c r="B58" s="9" t="s">
        <v>72</v>
      </c>
      <c r="C58" s="9" t="s">
        <v>90</v>
      </c>
      <c r="D58" s="10">
        <v>44405</v>
      </c>
      <c r="E58" s="10">
        <v>44769</v>
      </c>
      <c r="F58" s="9">
        <v>50000</v>
      </c>
      <c r="G58" s="9">
        <v>5.66</v>
      </c>
      <c r="H58" s="9" t="s">
        <v>76</v>
      </c>
      <c r="I58" s="9" t="s">
        <v>18</v>
      </c>
      <c r="J58" s="9">
        <v>60</v>
      </c>
      <c r="K58" s="10">
        <v>44769</v>
      </c>
      <c r="L58" s="9">
        <v>364</v>
      </c>
      <c r="M58" s="9">
        <f>ROUND(G58*F58*L58/360/100,2)</f>
        <v>2861.44</v>
      </c>
      <c r="N58" s="11">
        <f>ROUND(M58*J58/100,2)</f>
        <v>1716.86</v>
      </c>
      <c r="O58" s="12"/>
    </row>
    <row r="59" spans="1:15">
      <c r="A59" s="8">
        <v>52</v>
      </c>
      <c r="B59" s="9" t="s">
        <v>72</v>
      </c>
      <c r="C59" s="9" t="s">
        <v>91</v>
      </c>
      <c r="D59" s="10">
        <v>44405</v>
      </c>
      <c r="E59" s="10">
        <v>44769</v>
      </c>
      <c r="F59" s="9">
        <v>50000</v>
      </c>
      <c r="G59" s="9">
        <v>5.66</v>
      </c>
      <c r="H59" s="9" t="s">
        <v>76</v>
      </c>
      <c r="I59" s="9" t="s">
        <v>18</v>
      </c>
      <c r="J59" s="9">
        <v>60</v>
      </c>
      <c r="K59" s="10">
        <v>44769</v>
      </c>
      <c r="L59" s="9">
        <v>364</v>
      </c>
      <c r="M59" s="9">
        <f>ROUND(G59*F59*L59/360/100,2)</f>
        <v>2861.44</v>
      </c>
      <c r="N59" s="11">
        <f>ROUND(M59*J59/100,2)</f>
        <v>1716.86</v>
      </c>
      <c r="O59" s="12"/>
    </row>
    <row r="60" spans="1:15">
      <c r="A60" s="8">
        <v>53</v>
      </c>
      <c r="B60" s="9" t="s">
        <v>72</v>
      </c>
      <c r="C60" s="9" t="s">
        <v>92</v>
      </c>
      <c r="D60" s="10">
        <v>44404</v>
      </c>
      <c r="E60" s="10">
        <v>44768</v>
      </c>
      <c r="F60" s="9">
        <v>50000</v>
      </c>
      <c r="G60" s="9">
        <v>5.66</v>
      </c>
      <c r="H60" s="9" t="s">
        <v>76</v>
      </c>
      <c r="I60" s="9" t="s">
        <v>18</v>
      </c>
      <c r="J60" s="9">
        <v>60</v>
      </c>
      <c r="K60" s="10">
        <v>44768</v>
      </c>
      <c r="L60" s="9">
        <v>364</v>
      </c>
      <c r="M60" s="9">
        <f>ROUND(G60*F60*L60/360/100,2)</f>
        <v>2861.44</v>
      </c>
      <c r="N60" s="11">
        <f>ROUND(M60*J60/100,2)</f>
        <v>1716.86</v>
      </c>
      <c r="O60" s="12"/>
    </row>
    <row r="61" spans="1:15">
      <c r="A61" s="8">
        <v>54</v>
      </c>
      <c r="B61" s="9" t="s">
        <v>72</v>
      </c>
      <c r="C61" s="9" t="s">
        <v>93</v>
      </c>
      <c r="D61" s="10">
        <v>44404</v>
      </c>
      <c r="E61" s="10">
        <v>44768</v>
      </c>
      <c r="F61" s="9">
        <v>50000</v>
      </c>
      <c r="G61" s="9">
        <v>5.66</v>
      </c>
      <c r="H61" s="9" t="s">
        <v>76</v>
      </c>
      <c r="I61" s="9" t="s">
        <v>18</v>
      </c>
      <c r="J61" s="9">
        <v>60</v>
      </c>
      <c r="K61" s="10">
        <v>44768</v>
      </c>
      <c r="L61" s="9">
        <v>364</v>
      </c>
      <c r="M61" s="9">
        <f>ROUND(G61*F61*L61/360/100,2)</f>
        <v>2861.44</v>
      </c>
      <c r="N61" s="11">
        <f>ROUND(M61*J61/100,2)</f>
        <v>1716.86</v>
      </c>
      <c r="O61" s="12"/>
    </row>
    <row r="62" spans="1:15">
      <c r="A62" s="8">
        <v>55</v>
      </c>
      <c r="B62" s="9" t="s">
        <v>72</v>
      </c>
      <c r="C62" s="9" t="s">
        <v>78</v>
      </c>
      <c r="D62" s="10">
        <v>44403</v>
      </c>
      <c r="E62" s="10">
        <v>44767</v>
      </c>
      <c r="F62" s="9">
        <v>50000</v>
      </c>
      <c r="G62" s="9">
        <v>5.66</v>
      </c>
      <c r="H62" s="9" t="s">
        <v>76</v>
      </c>
      <c r="I62" s="9" t="s">
        <v>18</v>
      </c>
      <c r="J62" s="9">
        <v>60</v>
      </c>
      <c r="K62" s="10">
        <v>44767</v>
      </c>
      <c r="L62" s="9">
        <v>364</v>
      </c>
      <c r="M62" s="9">
        <f>ROUND(G62*F62*L62/360/100,2)</f>
        <v>2861.44</v>
      </c>
      <c r="N62" s="11">
        <f>ROUND(M62*J62/100,2)</f>
        <v>1716.86</v>
      </c>
      <c r="O62" s="12"/>
    </row>
    <row r="63" spans="1:15">
      <c r="A63" s="8">
        <v>56</v>
      </c>
      <c r="B63" s="9" t="s">
        <v>72</v>
      </c>
      <c r="C63" s="9" t="s">
        <v>94</v>
      </c>
      <c r="D63" s="10">
        <v>44400</v>
      </c>
      <c r="E63" s="10">
        <v>44764</v>
      </c>
      <c r="F63" s="9">
        <v>50000</v>
      </c>
      <c r="G63" s="9">
        <v>5.66</v>
      </c>
      <c r="H63" s="9" t="s">
        <v>76</v>
      </c>
      <c r="I63" s="9" t="s">
        <v>18</v>
      </c>
      <c r="J63" s="9">
        <v>60</v>
      </c>
      <c r="K63" s="10">
        <v>44764</v>
      </c>
      <c r="L63" s="9">
        <v>364</v>
      </c>
      <c r="M63" s="9">
        <f>ROUND(G63*F63*L63/360/100,2)</f>
        <v>2861.44</v>
      </c>
      <c r="N63" s="11">
        <f>ROUND(M63*J63/100,2)</f>
        <v>1716.86</v>
      </c>
      <c r="O63" s="12"/>
    </row>
    <row r="64" spans="1:15">
      <c r="A64" s="8">
        <v>57</v>
      </c>
      <c r="B64" s="9" t="s">
        <v>72</v>
      </c>
      <c r="C64" s="9" t="s">
        <v>95</v>
      </c>
      <c r="D64" s="10">
        <v>44400</v>
      </c>
      <c r="E64" s="10">
        <v>44764</v>
      </c>
      <c r="F64" s="9">
        <v>50000</v>
      </c>
      <c r="G64" s="9">
        <v>5.66</v>
      </c>
      <c r="H64" s="9" t="s">
        <v>76</v>
      </c>
      <c r="I64" s="9" t="s">
        <v>18</v>
      </c>
      <c r="J64" s="9">
        <v>60</v>
      </c>
      <c r="K64" s="10">
        <v>44764</v>
      </c>
      <c r="L64" s="9">
        <v>364</v>
      </c>
      <c r="M64" s="9">
        <f>ROUND(G64*F64*L64/360/100,2)</f>
        <v>2861.44</v>
      </c>
      <c r="N64" s="11">
        <f>ROUND(M64*J64/100,2)</f>
        <v>1716.86</v>
      </c>
      <c r="O64" s="12"/>
    </row>
    <row r="65" spans="1:15">
      <c r="A65" s="8">
        <v>58</v>
      </c>
      <c r="B65" s="9" t="s">
        <v>72</v>
      </c>
      <c r="C65" s="9" t="s">
        <v>96</v>
      </c>
      <c r="D65" s="10">
        <v>44399</v>
      </c>
      <c r="E65" s="10">
        <v>44763</v>
      </c>
      <c r="F65" s="9">
        <v>50000</v>
      </c>
      <c r="G65" s="9">
        <v>5.66</v>
      </c>
      <c r="H65" s="9" t="s">
        <v>76</v>
      </c>
      <c r="I65" s="9" t="s">
        <v>18</v>
      </c>
      <c r="J65" s="9">
        <v>60</v>
      </c>
      <c r="K65" s="10">
        <v>44763</v>
      </c>
      <c r="L65" s="9">
        <v>364</v>
      </c>
      <c r="M65" s="9">
        <f>ROUND(G65*F65*L65/360/100,2)</f>
        <v>2861.44</v>
      </c>
      <c r="N65" s="11">
        <f>ROUND(M65*J65/100,2)</f>
        <v>1716.86</v>
      </c>
      <c r="O65" s="12"/>
    </row>
    <row r="66" spans="1:15">
      <c r="A66" s="8">
        <v>59</v>
      </c>
      <c r="B66" s="9" t="s">
        <v>72</v>
      </c>
      <c r="C66" s="9" t="s">
        <v>97</v>
      </c>
      <c r="D66" s="10">
        <v>44398</v>
      </c>
      <c r="E66" s="10">
        <v>44762</v>
      </c>
      <c r="F66" s="9">
        <v>50000</v>
      </c>
      <c r="G66" s="9">
        <v>5.66</v>
      </c>
      <c r="H66" s="9" t="s">
        <v>76</v>
      </c>
      <c r="I66" s="9" t="s">
        <v>18</v>
      </c>
      <c r="J66" s="9">
        <v>60</v>
      </c>
      <c r="K66" s="10">
        <v>44762</v>
      </c>
      <c r="L66" s="9">
        <v>364</v>
      </c>
      <c r="M66" s="9">
        <f>ROUND(G66*F66*L66/360/100,2)</f>
        <v>2861.44</v>
      </c>
      <c r="N66" s="11">
        <f>ROUND(M66*J66/100,2)</f>
        <v>1716.86</v>
      </c>
      <c r="O66" s="12"/>
    </row>
    <row r="67" spans="1:15">
      <c r="A67" s="8">
        <v>60</v>
      </c>
      <c r="B67" s="9" t="s">
        <v>72</v>
      </c>
      <c r="C67" s="9" t="s">
        <v>98</v>
      </c>
      <c r="D67" s="10">
        <v>44398</v>
      </c>
      <c r="E67" s="10">
        <v>44762</v>
      </c>
      <c r="F67" s="9">
        <v>50000</v>
      </c>
      <c r="G67" s="9">
        <v>5.66</v>
      </c>
      <c r="H67" s="9" t="s">
        <v>76</v>
      </c>
      <c r="I67" s="9" t="s">
        <v>18</v>
      </c>
      <c r="J67" s="9">
        <v>60</v>
      </c>
      <c r="K67" s="10">
        <v>44762</v>
      </c>
      <c r="L67" s="9">
        <v>364</v>
      </c>
      <c r="M67" s="9">
        <f>ROUND(G67*F67*L67/360/100,2)</f>
        <v>2861.44</v>
      </c>
      <c r="N67" s="11">
        <f>ROUND(M67*J67/100,2)</f>
        <v>1716.86</v>
      </c>
      <c r="O67" s="12"/>
    </row>
    <row r="68" spans="1:15">
      <c r="A68" s="8">
        <v>61</v>
      </c>
      <c r="B68" s="9" t="s">
        <v>72</v>
      </c>
      <c r="C68" s="9" t="s">
        <v>99</v>
      </c>
      <c r="D68" s="10">
        <v>44386</v>
      </c>
      <c r="E68" s="10">
        <v>44750</v>
      </c>
      <c r="F68" s="9">
        <v>50000</v>
      </c>
      <c r="G68" s="9">
        <v>4.35</v>
      </c>
      <c r="H68" s="9" t="s">
        <v>26</v>
      </c>
      <c r="I68" s="9" t="s">
        <v>18</v>
      </c>
      <c r="J68" s="9">
        <v>80</v>
      </c>
      <c r="K68" s="10">
        <v>44750</v>
      </c>
      <c r="L68" s="9">
        <v>364</v>
      </c>
      <c r="M68" s="9">
        <f>ROUND(G68*F68*L68/360/100,2)</f>
        <v>2199.17</v>
      </c>
      <c r="N68" s="11">
        <f>ROUND(M68*J68/100,2)</f>
        <v>1759.34</v>
      </c>
      <c r="O68" s="12"/>
    </row>
    <row r="69" spans="1:15">
      <c r="A69" s="8">
        <v>62</v>
      </c>
      <c r="B69" s="9" t="s">
        <v>72</v>
      </c>
      <c r="C69" s="9" t="s">
        <v>100</v>
      </c>
      <c r="D69" s="10">
        <v>44426</v>
      </c>
      <c r="E69" s="10">
        <v>44790</v>
      </c>
      <c r="F69" s="9">
        <v>50000</v>
      </c>
      <c r="G69" s="9">
        <v>5.66</v>
      </c>
      <c r="H69" s="9" t="s">
        <v>76</v>
      </c>
      <c r="I69" s="9" t="s">
        <v>18</v>
      </c>
      <c r="J69" s="9">
        <v>60</v>
      </c>
      <c r="K69" s="10">
        <v>44789</v>
      </c>
      <c r="L69" s="9">
        <v>363</v>
      </c>
      <c r="M69" s="9">
        <f t="shared" ref="M69:M105" si="7">ROUND(G69*F69*L69/360/100,2)</f>
        <v>2853.58</v>
      </c>
      <c r="N69" s="11">
        <f t="shared" ref="N69:N105" si="8">ROUND(M69*J69/100,2)</f>
        <v>1712.15</v>
      </c>
      <c r="O69" s="12"/>
    </row>
    <row r="70" spans="1:15">
      <c r="A70" s="8">
        <v>63</v>
      </c>
      <c r="B70" s="9" t="s">
        <v>72</v>
      </c>
      <c r="C70" s="9" t="s">
        <v>99</v>
      </c>
      <c r="D70" s="10">
        <v>44406</v>
      </c>
      <c r="E70" s="10">
        <v>44770</v>
      </c>
      <c r="F70" s="9">
        <v>50000</v>
      </c>
      <c r="G70" s="9">
        <v>5.66</v>
      </c>
      <c r="H70" s="9" t="s">
        <v>76</v>
      </c>
      <c r="I70" s="9" t="s">
        <v>18</v>
      </c>
      <c r="J70" s="9">
        <v>60</v>
      </c>
      <c r="K70" s="10">
        <v>44769</v>
      </c>
      <c r="L70" s="9">
        <v>363</v>
      </c>
      <c r="M70" s="9">
        <f t="shared" si="7"/>
        <v>2853.58</v>
      </c>
      <c r="N70" s="11">
        <f t="shared" si="8"/>
        <v>1712.15</v>
      </c>
      <c r="O70" s="12"/>
    </row>
    <row r="71" spans="1:15">
      <c r="A71" s="8">
        <v>64</v>
      </c>
      <c r="B71" s="9" t="s">
        <v>72</v>
      </c>
      <c r="C71" s="9" t="s">
        <v>101</v>
      </c>
      <c r="D71" s="10">
        <v>44406</v>
      </c>
      <c r="E71" s="10">
        <v>44769</v>
      </c>
      <c r="F71" s="9">
        <v>50000</v>
      </c>
      <c r="G71" s="9">
        <v>5.66</v>
      </c>
      <c r="H71" s="9" t="s">
        <v>76</v>
      </c>
      <c r="I71" s="9" t="s">
        <v>18</v>
      </c>
      <c r="J71" s="9">
        <v>60</v>
      </c>
      <c r="K71" s="10">
        <v>44769</v>
      </c>
      <c r="L71" s="9">
        <v>363</v>
      </c>
      <c r="M71" s="9">
        <f t="shared" si="7"/>
        <v>2853.58</v>
      </c>
      <c r="N71" s="11">
        <f t="shared" si="8"/>
        <v>1712.15</v>
      </c>
      <c r="O71" s="12"/>
    </row>
    <row r="72" spans="1:15">
      <c r="A72" s="8">
        <v>65</v>
      </c>
      <c r="B72" s="9" t="s">
        <v>72</v>
      </c>
      <c r="C72" s="9" t="s">
        <v>102</v>
      </c>
      <c r="D72" s="10">
        <v>44399</v>
      </c>
      <c r="E72" s="10">
        <v>44763</v>
      </c>
      <c r="F72" s="9">
        <v>50000</v>
      </c>
      <c r="G72" s="9">
        <v>5.66</v>
      </c>
      <c r="H72" s="9" t="s">
        <v>76</v>
      </c>
      <c r="I72" s="9" t="s">
        <v>18</v>
      </c>
      <c r="J72" s="9">
        <v>60</v>
      </c>
      <c r="K72" s="10">
        <v>44762</v>
      </c>
      <c r="L72" s="9">
        <v>363</v>
      </c>
      <c r="M72" s="9">
        <f t="shared" si="7"/>
        <v>2853.58</v>
      </c>
      <c r="N72" s="11">
        <f t="shared" si="8"/>
        <v>1712.15</v>
      </c>
      <c r="O72" s="12"/>
    </row>
    <row r="73" spans="1:15">
      <c r="A73" s="8">
        <v>66</v>
      </c>
      <c r="B73" s="9" t="s">
        <v>72</v>
      </c>
      <c r="C73" s="9" t="s">
        <v>103</v>
      </c>
      <c r="D73" s="10">
        <v>44397</v>
      </c>
      <c r="E73" s="10">
        <v>44761</v>
      </c>
      <c r="F73" s="9">
        <v>50000</v>
      </c>
      <c r="G73" s="9">
        <v>4.35</v>
      </c>
      <c r="H73" s="9" t="s">
        <v>76</v>
      </c>
      <c r="I73" s="9" t="s">
        <v>18</v>
      </c>
      <c r="J73" s="9">
        <v>60</v>
      </c>
      <c r="K73" s="10">
        <v>44760</v>
      </c>
      <c r="L73" s="9">
        <v>363</v>
      </c>
      <c r="M73" s="9">
        <f t="shared" si="7"/>
        <v>2193.13</v>
      </c>
      <c r="N73" s="11">
        <f t="shared" si="8"/>
        <v>1315.88</v>
      </c>
      <c r="O73" s="12"/>
    </row>
    <row r="74" spans="1:15">
      <c r="A74" s="8">
        <v>67</v>
      </c>
      <c r="B74" s="9" t="s">
        <v>72</v>
      </c>
      <c r="C74" s="9" t="s">
        <v>104</v>
      </c>
      <c r="D74" s="10">
        <v>44432</v>
      </c>
      <c r="E74" s="10">
        <v>44796</v>
      </c>
      <c r="F74" s="9">
        <v>200000</v>
      </c>
      <c r="G74" s="9">
        <v>4.35</v>
      </c>
      <c r="H74" s="9" t="s">
        <v>45</v>
      </c>
      <c r="I74" s="9" t="s">
        <v>18</v>
      </c>
      <c r="J74" s="9">
        <v>60</v>
      </c>
      <c r="K74" s="10">
        <v>44794</v>
      </c>
      <c r="L74" s="9">
        <v>362</v>
      </c>
      <c r="M74" s="9">
        <f t="shared" si="7"/>
        <v>8748.33</v>
      </c>
      <c r="N74" s="11">
        <f t="shared" si="8"/>
        <v>5249</v>
      </c>
      <c r="O74" s="12"/>
    </row>
    <row r="75" spans="1:15">
      <c r="A75" s="8">
        <v>68</v>
      </c>
      <c r="B75" s="9" t="s">
        <v>72</v>
      </c>
      <c r="C75" s="9" t="s">
        <v>105</v>
      </c>
      <c r="D75" s="10">
        <v>44399</v>
      </c>
      <c r="E75" s="10">
        <v>44763</v>
      </c>
      <c r="F75" s="9">
        <v>50000</v>
      </c>
      <c r="G75" s="9">
        <v>5.66</v>
      </c>
      <c r="H75" s="9" t="s">
        <v>76</v>
      </c>
      <c r="I75" s="9" t="s">
        <v>18</v>
      </c>
      <c r="J75" s="9">
        <v>60</v>
      </c>
      <c r="K75" s="10">
        <v>44761</v>
      </c>
      <c r="L75" s="9">
        <v>362</v>
      </c>
      <c r="M75" s="9">
        <f t="shared" si="7"/>
        <v>2845.72</v>
      </c>
      <c r="N75" s="11">
        <f t="shared" si="8"/>
        <v>1707.43</v>
      </c>
      <c r="O75" s="12"/>
    </row>
    <row r="76" ht="34.5" spans="1:15">
      <c r="A76" s="8">
        <v>69</v>
      </c>
      <c r="B76" s="9" t="s">
        <v>72</v>
      </c>
      <c r="C76" s="9" t="s">
        <v>106</v>
      </c>
      <c r="D76" s="10">
        <v>44389</v>
      </c>
      <c r="E76" s="10">
        <v>44753</v>
      </c>
      <c r="F76" s="9">
        <v>50000</v>
      </c>
      <c r="G76" s="9">
        <v>4.35</v>
      </c>
      <c r="H76" s="9" t="s">
        <v>26</v>
      </c>
      <c r="I76" s="9" t="s">
        <v>23</v>
      </c>
      <c r="J76" s="9">
        <v>80</v>
      </c>
      <c r="K76" s="10">
        <v>44751</v>
      </c>
      <c r="L76" s="9">
        <v>362</v>
      </c>
      <c r="M76" s="9">
        <f t="shared" si="7"/>
        <v>2187.08</v>
      </c>
      <c r="N76" s="11">
        <f t="shared" si="8"/>
        <v>1749.66</v>
      </c>
      <c r="O76" s="12"/>
    </row>
    <row r="77" spans="1:15">
      <c r="A77" s="8">
        <v>70</v>
      </c>
      <c r="B77" s="9" t="s">
        <v>72</v>
      </c>
      <c r="C77" s="9" t="s">
        <v>107</v>
      </c>
      <c r="D77" s="10">
        <v>44463</v>
      </c>
      <c r="E77" s="10">
        <v>44827</v>
      </c>
      <c r="F77" s="9">
        <v>150000</v>
      </c>
      <c r="G77" s="9">
        <v>5.66</v>
      </c>
      <c r="H77" s="9" t="s">
        <v>76</v>
      </c>
      <c r="I77" s="9" t="s">
        <v>18</v>
      </c>
      <c r="J77" s="9">
        <v>60</v>
      </c>
      <c r="K77" s="10">
        <v>44824</v>
      </c>
      <c r="L77" s="9">
        <v>361</v>
      </c>
      <c r="M77" s="9">
        <f t="shared" si="7"/>
        <v>8513.58</v>
      </c>
      <c r="N77" s="11">
        <f t="shared" si="8"/>
        <v>5108.15</v>
      </c>
      <c r="O77" s="12"/>
    </row>
    <row r="78" spans="1:15">
      <c r="A78" s="8">
        <v>71</v>
      </c>
      <c r="B78" s="9" t="s">
        <v>72</v>
      </c>
      <c r="C78" s="9" t="s">
        <v>108</v>
      </c>
      <c r="D78" s="10">
        <v>44404</v>
      </c>
      <c r="E78" s="10">
        <v>44768</v>
      </c>
      <c r="F78" s="9">
        <v>50000</v>
      </c>
      <c r="G78" s="9">
        <v>5.66</v>
      </c>
      <c r="H78" s="9" t="s">
        <v>76</v>
      </c>
      <c r="I78" s="9" t="s">
        <v>18</v>
      </c>
      <c r="J78" s="9">
        <v>60</v>
      </c>
      <c r="K78" s="10">
        <v>44765</v>
      </c>
      <c r="L78" s="9">
        <v>361</v>
      </c>
      <c r="M78" s="9">
        <f t="shared" si="7"/>
        <v>2837.86</v>
      </c>
      <c r="N78" s="11">
        <f t="shared" si="8"/>
        <v>1702.72</v>
      </c>
      <c r="O78" s="12"/>
    </row>
    <row r="79" spans="1:15">
      <c r="A79" s="8">
        <v>72</v>
      </c>
      <c r="B79" s="9" t="s">
        <v>72</v>
      </c>
      <c r="C79" s="9" t="s">
        <v>109</v>
      </c>
      <c r="D79" s="10">
        <v>44398</v>
      </c>
      <c r="E79" s="10">
        <v>44762</v>
      </c>
      <c r="F79" s="9">
        <v>50000</v>
      </c>
      <c r="G79" s="9">
        <v>5.66</v>
      </c>
      <c r="H79" s="9" t="s">
        <v>76</v>
      </c>
      <c r="I79" s="9" t="s">
        <v>18</v>
      </c>
      <c r="J79" s="9">
        <v>60</v>
      </c>
      <c r="K79" s="10">
        <v>44759</v>
      </c>
      <c r="L79" s="9">
        <v>361</v>
      </c>
      <c r="M79" s="9">
        <f t="shared" si="7"/>
        <v>2837.86</v>
      </c>
      <c r="N79" s="11">
        <f t="shared" si="8"/>
        <v>1702.72</v>
      </c>
      <c r="O79" s="12"/>
    </row>
    <row r="80" spans="1:15">
      <c r="A80" s="8">
        <v>73</v>
      </c>
      <c r="B80" s="9" t="s">
        <v>72</v>
      </c>
      <c r="C80" s="9" t="s">
        <v>110</v>
      </c>
      <c r="D80" s="10">
        <v>44399</v>
      </c>
      <c r="E80" s="10">
        <v>44763</v>
      </c>
      <c r="F80" s="9">
        <v>50000</v>
      </c>
      <c r="G80" s="9">
        <v>5.66</v>
      </c>
      <c r="H80" s="9" t="s">
        <v>76</v>
      </c>
      <c r="I80" s="9" t="s">
        <v>18</v>
      </c>
      <c r="J80" s="9">
        <v>60</v>
      </c>
      <c r="K80" s="10">
        <v>44758</v>
      </c>
      <c r="L80" s="9">
        <v>359</v>
      </c>
      <c r="M80" s="9">
        <f t="shared" si="7"/>
        <v>2822.14</v>
      </c>
      <c r="N80" s="11">
        <f t="shared" si="8"/>
        <v>1693.28</v>
      </c>
      <c r="O80" s="12"/>
    </row>
    <row r="81" spans="1:15">
      <c r="A81" s="8">
        <v>74</v>
      </c>
      <c r="B81" s="9" t="s">
        <v>72</v>
      </c>
      <c r="C81" s="9" t="s">
        <v>108</v>
      </c>
      <c r="D81" s="10">
        <v>44407</v>
      </c>
      <c r="E81" s="10">
        <v>44771</v>
      </c>
      <c r="F81" s="9">
        <v>50000</v>
      </c>
      <c r="G81" s="9">
        <v>4.35</v>
      </c>
      <c r="H81" s="9" t="s">
        <v>26</v>
      </c>
      <c r="I81" s="9" t="s">
        <v>18</v>
      </c>
      <c r="J81" s="9">
        <v>80</v>
      </c>
      <c r="K81" s="10">
        <v>44765</v>
      </c>
      <c r="L81" s="9">
        <v>358</v>
      </c>
      <c r="M81" s="9">
        <f t="shared" si="7"/>
        <v>2162.92</v>
      </c>
      <c r="N81" s="11">
        <f t="shared" si="8"/>
        <v>1730.34</v>
      </c>
      <c r="O81" s="12"/>
    </row>
    <row r="82" spans="1:15">
      <c r="A82" s="8">
        <v>75</v>
      </c>
      <c r="B82" s="9" t="s">
        <v>72</v>
      </c>
      <c r="C82" s="9" t="s">
        <v>111</v>
      </c>
      <c r="D82" s="10">
        <v>44389</v>
      </c>
      <c r="E82" s="10">
        <v>44753</v>
      </c>
      <c r="F82" s="9">
        <v>50000</v>
      </c>
      <c r="G82" s="9">
        <v>4.35</v>
      </c>
      <c r="H82" s="9" t="s">
        <v>26</v>
      </c>
      <c r="I82" s="9" t="s">
        <v>18</v>
      </c>
      <c r="J82" s="9">
        <v>80</v>
      </c>
      <c r="K82" s="10">
        <v>44739</v>
      </c>
      <c r="L82" s="9">
        <v>350</v>
      </c>
      <c r="M82" s="9">
        <f t="shared" si="7"/>
        <v>2114.58</v>
      </c>
      <c r="N82" s="11">
        <f t="shared" si="8"/>
        <v>1691.66</v>
      </c>
      <c r="O82" s="12"/>
    </row>
    <row r="83" spans="1:15">
      <c r="A83" s="8">
        <v>76</v>
      </c>
      <c r="B83" s="9" t="s">
        <v>72</v>
      </c>
      <c r="C83" s="9" t="s">
        <v>112</v>
      </c>
      <c r="D83" s="10">
        <v>44462</v>
      </c>
      <c r="E83" s="10">
        <v>44748</v>
      </c>
      <c r="F83" s="9">
        <v>50000</v>
      </c>
      <c r="G83" s="9">
        <v>4.35</v>
      </c>
      <c r="H83" s="9" t="s">
        <v>26</v>
      </c>
      <c r="I83" s="9" t="s">
        <v>18</v>
      </c>
      <c r="J83" s="9">
        <v>80</v>
      </c>
      <c r="K83" s="10">
        <v>44746</v>
      </c>
      <c r="L83" s="9">
        <v>284</v>
      </c>
      <c r="M83" s="9">
        <f t="shared" si="7"/>
        <v>1715.83</v>
      </c>
      <c r="N83" s="11">
        <f t="shared" si="8"/>
        <v>1372.66</v>
      </c>
      <c r="O83" s="12"/>
    </row>
    <row r="84" spans="1:15">
      <c r="A84" s="8">
        <v>77</v>
      </c>
      <c r="B84" s="9" t="s">
        <v>72</v>
      </c>
      <c r="C84" s="9" t="s">
        <v>113</v>
      </c>
      <c r="D84" s="10">
        <v>44397</v>
      </c>
      <c r="E84" s="10">
        <v>44761</v>
      </c>
      <c r="F84" s="9">
        <v>50000</v>
      </c>
      <c r="G84" s="9">
        <v>5.66</v>
      </c>
      <c r="H84" s="9" t="s">
        <v>76</v>
      </c>
      <c r="I84" s="9" t="s">
        <v>18</v>
      </c>
      <c r="J84" s="9">
        <v>60</v>
      </c>
      <c r="K84" s="10">
        <v>44517</v>
      </c>
      <c r="L84" s="9">
        <v>120</v>
      </c>
      <c r="M84" s="9">
        <f t="shared" si="7"/>
        <v>943.33</v>
      </c>
      <c r="N84" s="11">
        <f t="shared" si="8"/>
        <v>566</v>
      </c>
      <c r="O84" s="12"/>
    </row>
    <row r="85" spans="1:15">
      <c r="A85" s="8">
        <v>78</v>
      </c>
      <c r="B85" s="9" t="s">
        <v>72</v>
      </c>
      <c r="C85" s="9" t="s">
        <v>114</v>
      </c>
      <c r="D85" s="10">
        <v>44404</v>
      </c>
      <c r="E85" s="10">
        <v>44768</v>
      </c>
      <c r="F85" s="9">
        <v>50000</v>
      </c>
      <c r="G85" s="9">
        <v>5.66</v>
      </c>
      <c r="H85" s="9" t="s">
        <v>76</v>
      </c>
      <c r="I85" s="9" t="s">
        <v>18</v>
      </c>
      <c r="J85" s="9">
        <v>60</v>
      </c>
      <c r="K85" s="10">
        <v>44522</v>
      </c>
      <c r="L85" s="9">
        <v>118</v>
      </c>
      <c r="M85" s="9">
        <f t="shared" si="7"/>
        <v>927.61</v>
      </c>
      <c r="N85" s="11">
        <f t="shared" si="8"/>
        <v>556.57</v>
      </c>
      <c r="O85" s="12"/>
    </row>
    <row r="86" spans="1:15">
      <c r="A86" s="8">
        <v>79</v>
      </c>
      <c r="B86" s="9" t="s">
        <v>72</v>
      </c>
      <c r="C86" s="9" t="s">
        <v>115</v>
      </c>
      <c r="D86" s="10">
        <v>44414</v>
      </c>
      <c r="E86" s="10">
        <v>44778</v>
      </c>
      <c r="F86" s="9">
        <v>50000</v>
      </c>
      <c r="G86" s="9">
        <v>4.35</v>
      </c>
      <c r="H86" s="9" t="s">
        <v>26</v>
      </c>
      <c r="I86" s="9" t="s">
        <v>18</v>
      </c>
      <c r="J86" s="9">
        <v>80</v>
      </c>
      <c r="K86" s="10">
        <v>44517</v>
      </c>
      <c r="L86" s="9">
        <v>103</v>
      </c>
      <c r="M86" s="9">
        <f t="shared" si="7"/>
        <v>622.29</v>
      </c>
      <c r="N86" s="11">
        <f t="shared" si="8"/>
        <v>497.83</v>
      </c>
      <c r="O86" s="12"/>
    </row>
    <row r="87" spans="1:15">
      <c r="A87" s="8">
        <v>80</v>
      </c>
      <c r="B87" s="9" t="s">
        <v>116</v>
      </c>
      <c r="C87" s="9" t="s">
        <v>117</v>
      </c>
      <c r="D87" s="10">
        <v>44413</v>
      </c>
      <c r="E87" s="10">
        <v>44777</v>
      </c>
      <c r="F87" s="9">
        <v>50000</v>
      </c>
      <c r="G87" s="9">
        <v>4.2</v>
      </c>
      <c r="H87" s="9" t="s">
        <v>76</v>
      </c>
      <c r="I87" s="9" t="s">
        <v>18</v>
      </c>
      <c r="J87" s="9">
        <v>60</v>
      </c>
      <c r="K87" s="10">
        <v>44783</v>
      </c>
      <c r="L87" s="9">
        <f>E87-D87</f>
        <v>364</v>
      </c>
      <c r="M87" s="9">
        <f t="shared" si="7"/>
        <v>2123.33</v>
      </c>
      <c r="N87" s="11">
        <f t="shared" si="8"/>
        <v>1274</v>
      </c>
      <c r="O87" s="12"/>
    </row>
    <row r="88" ht="34.5" spans="1:15">
      <c r="A88" s="8">
        <v>81</v>
      </c>
      <c r="B88" s="9" t="s">
        <v>116</v>
      </c>
      <c r="C88" s="9" t="s">
        <v>118</v>
      </c>
      <c r="D88" s="10">
        <v>44390</v>
      </c>
      <c r="E88" s="10">
        <v>44754</v>
      </c>
      <c r="F88" s="9">
        <v>50000</v>
      </c>
      <c r="G88" s="9">
        <v>4.2</v>
      </c>
      <c r="H88" s="9" t="s">
        <v>26</v>
      </c>
      <c r="I88" s="9" t="s">
        <v>23</v>
      </c>
      <c r="J88" s="9">
        <v>80</v>
      </c>
      <c r="K88" s="10">
        <v>44756</v>
      </c>
      <c r="L88" s="9">
        <f>E88-D88</f>
        <v>364</v>
      </c>
      <c r="M88" s="9">
        <f t="shared" si="7"/>
        <v>2123.33</v>
      </c>
      <c r="N88" s="11">
        <f t="shared" si="8"/>
        <v>1698.66</v>
      </c>
      <c r="O88" s="12"/>
    </row>
    <row r="89" spans="1:15">
      <c r="A89" s="8">
        <v>82</v>
      </c>
      <c r="B89" s="9" t="s">
        <v>116</v>
      </c>
      <c r="C89" s="9" t="s">
        <v>119</v>
      </c>
      <c r="D89" s="10">
        <v>44383</v>
      </c>
      <c r="E89" s="10">
        <v>44747</v>
      </c>
      <c r="F89" s="9">
        <v>200000</v>
      </c>
      <c r="G89" s="9">
        <v>4.35</v>
      </c>
      <c r="H89" s="9" t="s">
        <v>120</v>
      </c>
      <c r="I89" s="9" t="s">
        <v>18</v>
      </c>
      <c r="J89" s="9">
        <v>60</v>
      </c>
      <c r="K89" s="10">
        <v>44748</v>
      </c>
      <c r="L89" s="9">
        <f>E89-D89</f>
        <v>364</v>
      </c>
      <c r="M89" s="9">
        <f t="shared" si="7"/>
        <v>8796.67</v>
      </c>
      <c r="N89" s="11">
        <f t="shared" si="8"/>
        <v>5278</v>
      </c>
      <c r="O89" s="12"/>
    </row>
    <row r="90" spans="1:15">
      <c r="A90" s="8">
        <v>83</v>
      </c>
      <c r="B90" s="9" t="s">
        <v>116</v>
      </c>
      <c r="C90" s="9" t="s">
        <v>121</v>
      </c>
      <c r="D90" s="10">
        <v>44434</v>
      </c>
      <c r="E90" s="10">
        <v>44798</v>
      </c>
      <c r="F90" s="9">
        <v>200000</v>
      </c>
      <c r="G90" s="9">
        <v>5.66</v>
      </c>
      <c r="H90" s="9" t="s">
        <v>120</v>
      </c>
      <c r="I90" s="9" t="s">
        <v>18</v>
      </c>
      <c r="J90" s="9">
        <v>60</v>
      </c>
      <c r="K90" s="10">
        <v>44798</v>
      </c>
      <c r="L90" s="9">
        <v>364</v>
      </c>
      <c r="M90" s="9">
        <f t="shared" si="7"/>
        <v>11445.78</v>
      </c>
      <c r="N90" s="11">
        <f t="shared" si="8"/>
        <v>6867.47</v>
      </c>
      <c r="O90" s="12"/>
    </row>
    <row r="91" spans="1:15">
      <c r="A91" s="8">
        <v>84</v>
      </c>
      <c r="B91" s="9" t="s">
        <v>116</v>
      </c>
      <c r="C91" s="9" t="s">
        <v>122</v>
      </c>
      <c r="D91" s="10">
        <v>44433</v>
      </c>
      <c r="E91" s="10">
        <v>44797</v>
      </c>
      <c r="F91" s="9">
        <v>200000</v>
      </c>
      <c r="G91" s="9">
        <v>5.66</v>
      </c>
      <c r="H91" s="9" t="s">
        <v>120</v>
      </c>
      <c r="I91" s="9" t="s">
        <v>18</v>
      </c>
      <c r="J91" s="9">
        <v>60</v>
      </c>
      <c r="K91" s="10">
        <v>44797</v>
      </c>
      <c r="L91" s="9">
        <v>364</v>
      </c>
      <c r="M91" s="9">
        <f t="shared" si="7"/>
        <v>11445.78</v>
      </c>
      <c r="N91" s="11">
        <f t="shared" si="8"/>
        <v>6867.47</v>
      </c>
      <c r="O91" s="12"/>
    </row>
    <row r="92" spans="1:15">
      <c r="A92" s="8">
        <v>85</v>
      </c>
      <c r="B92" s="9" t="s">
        <v>116</v>
      </c>
      <c r="C92" s="9" t="s">
        <v>123</v>
      </c>
      <c r="D92" s="10">
        <v>44426</v>
      </c>
      <c r="E92" s="10">
        <v>44790</v>
      </c>
      <c r="F92" s="9">
        <v>50000</v>
      </c>
      <c r="G92" s="9">
        <v>4.35</v>
      </c>
      <c r="H92" s="9" t="s">
        <v>76</v>
      </c>
      <c r="I92" s="9" t="s">
        <v>18</v>
      </c>
      <c r="J92" s="9">
        <v>60</v>
      </c>
      <c r="K92" s="10">
        <v>44790</v>
      </c>
      <c r="L92" s="9">
        <v>364</v>
      </c>
      <c r="M92" s="9">
        <f t="shared" si="7"/>
        <v>2199.17</v>
      </c>
      <c r="N92" s="11">
        <f t="shared" si="8"/>
        <v>1319.5</v>
      </c>
      <c r="O92" s="12"/>
    </row>
    <row r="93" spans="1:15">
      <c r="A93" s="8">
        <v>86</v>
      </c>
      <c r="B93" s="9" t="s">
        <v>116</v>
      </c>
      <c r="C93" s="9" t="s">
        <v>124</v>
      </c>
      <c r="D93" s="10">
        <v>44419</v>
      </c>
      <c r="E93" s="10">
        <v>44783</v>
      </c>
      <c r="F93" s="9">
        <v>50000</v>
      </c>
      <c r="G93" s="9">
        <v>4.35</v>
      </c>
      <c r="H93" s="9" t="s">
        <v>76</v>
      </c>
      <c r="I93" s="9" t="s">
        <v>18</v>
      </c>
      <c r="J93" s="9">
        <v>60</v>
      </c>
      <c r="K93" s="10">
        <v>44783</v>
      </c>
      <c r="L93" s="9">
        <v>364</v>
      </c>
      <c r="M93" s="9">
        <f t="shared" si="7"/>
        <v>2199.17</v>
      </c>
      <c r="N93" s="11">
        <f t="shared" si="8"/>
        <v>1319.5</v>
      </c>
      <c r="O93" s="12"/>
    </row>
    <row r="94" spans="1:15">
      <c r="A94" s="8">
        <v>87</v>
      </c>
      <c r="B94" s="9" t="s">
        <v>116</v>
      </c>
      <c r="C94" s="9" t="s">
        <v>125</v>
      </c>
      <c r="D94" s="10">
        <v>44417</v>
      </c>
      <c r="E94" s="10">
        <v>44781</v>
      </c>
      <c r="F94" s="9">
        <v>50000</v>
      </c>
      <c r="G94" s="9">
        <v>4.35</v>
      </c>
      <c r="H94" s="9" t="s">
        <v>76</v>
      </c>
      <c r="I94" s="9" t="s">
        <v>18</v>
      </c>
      <c r="J94" s="9">
        <v>60</v>
      </c>
      <c r="K94" s="10">
        <v>44781</v>
      </c>
      <c r="L94" s="9">
        <v>364</v>
      </c>
      <c r="M94" s="9">
        <f t="shared" si="7"/>
        <v>2199.17</v>
      </c>
      <c r="N94" s="11">
        <f t="shared" si="8"/>
        <v>1319.5</v>
      </c>
      <c r="O94" s="12"/>
    </row>
    <row r="95" spans="1:15">
      <c r="A95" s="8">
        <v>88</v>
      </c>
      <c r="B95" s="9" t="s">
        <v>116</v>
      </c>
      <c r="C95" s="9" t="s">
        <v>126</v>
      </c>
      <c r="D95" s="10">
        <v>44404</v>
      </c>
      <c r="E95" s="10">
        <v>44768</v>
      </c>
      <c r="F95" s="9">
        <v>50000</v>
      </c>
      <c r="G95" s="9">
        <v>4.35</v>
      </c>
      <c r="H95" s="9" t="s">
        <v>76</v>
      </c>
      <c r="I95" s="9" t="s">
        <v>18</v>
      </c>
      <c r="J95" s="9">
        <v>60</v>
      </c>
      <c r="K95" s="10">
        <v>44768</v>
      </c>
      <c r="L95" s="9">
        <v>364</v>
      </c>
      <c r="M95" s="9">
        <f t="shared" si="7"/>
        <v>2199.17</v>
      </c>
      <c r="N95" s="11">
        <f t="shared" si="8"/>
        <v>1319.5</v>
      </c>
      <c r="O95" s="12"/>
    </row>
    <row r="96" spans="1:15">
      <c r="A96" s="8">
        <v>89</v>
      </c>
      <c r="B96" s="9" t="s">
        <v>116</v>
      </c>
      <c r="C96" s="9" t="s">
        <v>127</v>
      </c>
      <c r="D96" s="10">
        <v>44398</v>
      </c>
      <c r="E96" s="10">
        <v>44762</v>
      </c>
      <c r="F96" s="9">
        <v>50000</v>
      </c>
      <c r="G96" s="9">
        <v>4.35</v>
      </c>
      <c r="H96" s="9" t="s">
        <v>76</v>
      </c>
      <c r="I96" s="9" t="s">
        <v>18</v>
      </c>
      <c r="J96" s="9">
        <v>60</v>
      </c>
      <c r="K96" s="10">
        <v>44762</v>
      </c>
      <c r="L96" s="9">
        <v>364</v>
      </c>
      <c r="M96" s="9">
        <f t="shared" si="7"/>
        <v>2199.17</v>
      </c>
      <c r="N96" s="11">
        <f t="shared" si="8"/>
        <v>1319.5</v>
      </c>
      <c r="O96" s="12"/>
    </row>
    <row r="97" spans="1:15">
      <c r="A97" s="8">
        <v>90</v>
      </c>
      <c r="B97" s="15" t="s">
        <v>116</v>
      </c>
      <c r="C97" s="15" t="s">
        <v>128</v>
      </c>
      <c r="D97" s="16">
        <v>44449</v>
      </c>
      <c r="E97" s="16">
        <v>44813</v>
      </c>
      <c r="F97" s="15">
        <v>300000</v>
      </c>
      <c r="G97" s="15">
        <v>5.66</v>
      </c>
      <c r="H97" s="15" t="s">
        <v>120</v>
      </c>
      <c r="I97" s="15" t="s">
        <v>18</v>
      </c>
      <c r="J97" s="15">
        <v>60</v>
      </c>
      <c r="K97" s="16">
        <v>44812</v>
      </c>
      <c r="L97" s="15">
        <v>363</v>
      </c>
      <c r="M97" s="9">
        <f t="shared" si="7"/>
        <v>17121.5</v>
      </c>
      <c r="N97" s="11">
        <f t="shared" si="8"/>
        <v>10272.9</v>
      </c>
      <c r="O97" s="12"/>
    </row>
    <row r="98" spans="1:15">
      <c r="A98" s="8">
        <v>91</v>
      </c>
      <c r="B98" s="15" t="s">
        <v>116</v>
      </c>
      <c r="C98" s="15" t="s">
        <v>129</v>
      </c>
      <c r="D98" s="16">
        <v>44412</v>
      </c>
      <c r="E98" s="16">
        <v>44776</v>
      </c>
      <c r="F98" s="15">
        <v>50000</v>
      </c>
      <c r="G98" s="15">
        <v>4.35</v>
      </c>
      <c r="H98" s="15" t="s">
        <v>76</v>
      </c>
      <c r="I98" s="15" t="s">
        <v>18</v>
      </c>
      <c r="J98" s="15">
        <v>60</v>
      </c>
      <c r="K98" s="16">
        <v>44775</v>
      </c>
      <c r="L98" s="15">
        <v>363</v>
      </c>
      <c r="M98" s="9">
        <f t="shared" si="7"/>
        <v>2193.13</v>
      </c>
      <c r="N98" s="11">
        <f t="shared" si="8"/>
        <v>1315.88</v>
      </c>
      <c r="O98" s="12"/>
    </row>
    <row r="99" spans="1:15">
      <c r="A99" s="8">
        <v>92</v>
      </c>
      <c r="B99" s="15" t="s">
        <v>116</v>
      </c>
      <c r="C99" s="15" t="s">
        <v>130</v>
      </c>
      <c r="D99" s="17">
        <v>44461</v>
      </c>
      <c r="E99" s="17">
        <v>44825</v>
      </c>
      <c r="F99" s="15">
        <v>50000</v>
      </c>
      <c r="G99" s="15">
        <v>4.35</v>
      </c>
      <c r="H99" s="15" t="s">
        <v>76</v>
      </c>
      <c r="I99" s="15" t="s">
        <v>18</v>
      </c>
      <c r="J99" s="15">
        <v>60</v>
      </c>
      <c r="K99" s="17">
        <v>44817</v>
      </c>
      <c r="L99" s="15">
        <v>356</v>
      </c>
      <c r="M99" s="9">
        <f t="shared" si="7"/>
        <v>2150.83</v>
      </c>
      <c r="N99" s="11">
        <f t="shared" si="8"/>
        <v>1290.5</v>
      </c>
      <c r="O99" s="12"/>
    </row>
    <row r="100" spans="1:15">
      <c r="A100" s="8">
        <v>93</v>
      </c>
      <c r="B100" s="15" t="s">
        <v>116</v>
      </c>
      <c r="C100" s="15" t="s">
        <v>131</v>
      </c>
      <c r="D100" s="16">
        <v>44398</v>
      </c>
      <c r="E100" s="16">
        <v>44762</v>
      </c>
      <c r="F100" s="15">
        <v>50000</v>
      </c>
      <c r="G100" s="15">
        <v>4.35</v>
      </c>
      <c r="H100" s="15" t="s">
        <v>76</v>
      </c>
      <c r="I100" s="15" t="s">
        <v>18</v>
      </c>
      <c r="J100" s="15">
        <v>60</v>
      </c>
      <c r="K100" s="17">
        <v>44760</v>
      </c>
      <c r="L100" s="15">
        <v>362</v>
      </c>
      <c r="M100" s="9">
        <f t="shared" si="7"/>
        <v>2187.08</v>
      </c>
      <c r="N100" s="11">
        <f t="shared" si="8"/>
        <v>1312.25</v>
      </c>
      <c r="O100" s="12"/>
    </row>
    <row r="101" spans="1:15">
      <c r="A101" s="8">
        <v>94</v>
      </c>
      <c r="B101" s="15" t="s">
        <v>116</v>
      </c>
      <c r="C101" s="15" t="s">
        <v>132</v>
      </c>
      <c r="D101" s="17">
        <v>44431</v>
      </c>
      <c r="E101" s="17">
        <v>44795</v>
      </c>
      <c r="F101" s="15">
        <v>200000</v>
      </c>
      <c r="G101" s="15">
        <v>5.66</v>
      </c>
      <c r="H101" s="15" t="s">
        <v>28</v>
      </c>
      <c r="I101" s="15" t="s">
        <v>18</v>
      </c>
      <c r="J101" s="15">
        <v>60</v>
      </c>
      <c r="K101" s="17">
        <v>44791</v>
      </c>
      <c r="L101" s="15">
        <v>360</v>
      </c>
      <c r="M101" s="9">
        <f t="shared" si="7"/>
        <v>11320</v>
      </c>
      <c r="N101" s="11">
        <f t="shared" si="8"/>
        <v>6792</v>
      </c>
      <c r="O101" s="12"/>
    </row>
    <row r="102" s="2" customFormat="1" spans="1:15">
      <c r="A102" s="8">
        <v>95</v>
      </c>
      <c r="B102" s="15" t="s">
        <v>116</v>
      </c>
      <c r="C102" s="15" t="s">
        <v>133</v>
      </c>
      <c r="D102" s="16">
        <v>44469</v>
      </c>
      <c r="E102" s="16">
        <v>44833</v>
      </c>
      <c r="F102" s="15">
        <v>200000</v>
      </c>
      <c r="G102" s="15">
        <v>5.66</v>
      </c>
      <c r="H102" s="15" t="s">
        <v>134</v>
      </c>
      <c r="I102" s="15" t="s">
        <v>18</v>
      </c>
      <c r="J102" s="15">
        <v>60</v>
      </c>
      <c r="K102" s="16">
        <v>44830</v>
      </c>
      <c r="L102" s="15">
        <v>361</v>
      </c>
      <c r="M102" s="9">
        <f t="shared" si="7"/>
        <v>11351.44</v>
      </c>
      <c r="N102" s="11">
        <f t="shared" si="8"/>
        <v>6810.86</v>
      </c>
      <c r="O102" s="12"/>
    </row>
    <row r="103" spans="1:15">
      <c r="A103" s="8">
        <v>96</v>
      </c>
      <c r="B103" s="15" t="s">
        <v>116</v>
      </c>
      <c r="C103" s="15" t="s">
        <v>135</v>
      </c>
      <c r="D103" s="16">
        <v>44432</v>
      </c>
      <c r="E103" s="16">
        <v>44796</v>
      </c>
      <c r="F103" s="15">
        <v>300000</v>
      </c>
      <c r="G103" s="15">
        <v>5.66</v>
      </c>
      <c r="H103" s="15" t="s">
        <v>120</v>
      </c>
      <c r="I103" s="15" t="s">
        <v>18</v>
      </c>
      <c r="J103" s="15">
        <v>60</v>
      </c>
      <c r="K103" s="16">
        <v>44793</v>
      </c>
      <c r="L103" s="15">
        <v>361</v>
      </c>
      <c r="M103" s="9">
        <f t="shared" si="7"/>
        <v>17027.17</v>
      </c>
      <c r="N103" s="11">
        <f t="shared" si="8"/>
        <v>10216.3</v>
      </c>
      <c r="O103" s="12"/>
    </row>
    <row r="104" s="2" customFormat="1" spans="1:15">
      <c r="A104" s="8">
        <v>97</v>
      </c>
      <c r="B104" s="15" t="s">
        <v>116</v>
      </c>
      <c r="C104" s="15" t="s">
        <v>136</v>
      </c>
      <c r="D104" s="16">
        <v>44432</v>
      </c>
      <c r="E104" s="16">
        <v>44796</v>
      </c>
      <c r="F104" s="15">
        <v>270000</v>
      </c>
      <c r="G104" s="15">
        <v>5.66</v>
      </c>
      <c r="H104" s="15" t="s">
        <v>120</v>
      </c>
      <c r="I104" s="15" t="s">
        <v>18</v>
      </c>
      <c r="J104" s="15">
        <v>60</v>
      </c>
      <c r="K104" s="16">
        <v>44792</v>
      </c>
      <c r="L104" s="15">
        <v>360</v>
      </c>
      <c r="M104" s="9">
        <f t="shared" si="7"/>
        <v>15282</v>
      </c>
      <c r="N104" s="11">
        <f t="shared" si="8"/>
        <v>9169.2</v>
      </c>
      <c r="O104" s="12"/>
    </row>
    <row r="105" spans="1:15">
      <c r="A105" s="8">
        <v>98</v>
      </c>
      <c r="B105" s="15" t="s">
        <v>116</v>
      </c>
      <c r="C105" s="15" t="s">
        <v>137</v>
      </c>
      <c r="D105" s="16">
        <v>44410</v>
      </c>
      <c r="E105" s="16">
        <v>44774</v>
      </c>
      <c r="F105" s="15">
        <v>50000</v>
      </c>
      <c r="G105" s="15">
        <v>4.35</v>
      </c>
      <c r="H105" s="15" t="s">
        <v>76</v>
      </c>
      <c r="I105" s="15" t="s">
        <v>18</v>
      </c>
      <c r="J105" s="15">
        <v>60</v>
      </c>
      <c r="K105" s="16">
        <v>44769</v>
      </c>
      <c r="L105" s="15">
        <v>359</v>
      </c>
      <c r="M105" s="9">
        <f t="shared" si="7"/>
        <v>2168.96</v>
      </c>
      <c r="N105" s="11">
        <f t="shared" si="8"/>
        <v>1301.38</v>
      </c>
      <c r="O105" s="12"/>
    </row>
    <row r="106" spans="1:15">
      <c r="A106" s="8">
        <v>99</v>
      </c>
      <c r="B106" s="15" t="s">
        <v>116</v>
      </c>
      <c r="C106" s="15" t="s">
        <v>138</v>
      </c>
      <c r="D106" s="16">
        <v>44398</v>
      </c>
      <c r="E106" s="16">
        <v>44762</v>
      </c>
      <c r="F106" s="15">
        <v>50000</v>
      </c>
      <c r="G106" s="15">
        <v>4.35</v>
      </c>
      <c r="H106" s="15" t="s">
        <v>76</v>
      </c>
      <c r="I106" s="15" t="s">
        <v>18</v>
      </c>
      <c r="J106" s="15">
        <v>60</v>
      </c>
      <c r="K106" s="16">
        <v>44757</v>
      </c>
      <c r="L106" s="15">
        <v>359</v>
      </c>
      <c r="M106" s="9">
        <f t="shared" ref="M106:M134" si="9">ROUND(G106*F106*L106/360/100,2)</f>
        <v>2168.96</v>
      </c>
      <c r="N106" s="11">
        <f t="shared" ref="N106:N134" si="10">ROUND(M106*J106/100,2)</f>
        <v>1301.38</v>
      </c>
      <c r="O106" s="12"/>
    </row>
    <row r="107" spans="1:15">
      <c r="A107" s="8">
        <v>100</v>
      </c>
      <c r="B107" s="15" t="s">
        <v>116</v>
      </c>
      <c r="C107" s="15" t="s">
        <v>139</v>
      </c>
      <c r="D107" s="16">
        <v>44403</v>
      </c>
      <c r="E107" s="16">
        <v>44767</v>
      </c>
      <c r="F107" s="15">
        <v>50000</v>
      </c>
      <c r="G107" s="15">
        <v>4.35</v>
      </c>
      <c r="H107" s="15" t="s">
        <v>76</v>
      </c>
      <c r="I107" s="15" t="s">
        <v>18</v>
      </c>
      <c r="J107" s="15">
        <v>60</v>
      </c>
      <c r="K107" s="16">
        <v>44761</v>
      </c>
      <c r="L107" s="15">
        <v>358</v>
      </c>
      <c r="M107" s="9">
        <f t="shared" si="9"/>
        <v>2162.92</v>
      </c>
      <c r="N107" s="11">
        <f t="shared" si="10"/>
        <v>1297.75</v>
      </c>
      <c r="O107" s="12"/>
    </row>
    <row r="108" spans="1:15">
      <c r="A108" s="8">
        <v>101</v>
      </c>
      <c r="B108" s="15" t="s">
        <v>116</v>
      </c>
      <c r="C108" s="15" t="s">
        <v>140</v>
      </c>
      <c r="D108" s="16">
        <v>44403</v>
      </c>
      <c r="E108" s="16">
        <v>44767</v>
      </c>
      <c r="F108" s="15">
        <v>50000</v>
      </c>
      <c r="G108" s="15">
        <v>4.35</v>
      </c>
      <c r="H108" s="15" t="s">
        <v>76</v>
      </c>
      <c r="I108" s="15" t="s">
        <v>18</v>
      </c>
      <c r="J108" s="15">
        <v>60</v>
      </c>
      <c r="K108" s="16">
        <v>44761</v>
      </c>
      <c r="L108" s="15">
        <v>358</v>
      </c>
      <c r="M108" s="9">
        <f t="shared" si="9"/>
        <v>2162.92</v>
      </c>
      <c r="N108" s="11">
        <f t="shared" si="10"/>
        <v>1297.75</v>
      </c>
      <c r="O108" s="12"/>
    </row>
    <row r="109" ht="34.5" spans="1:15">
      <c r="A109" s="8">
        <v>102</v>
      </c>
      <c r="B109" s="15" t="s">
        <v>116</v>
      </c>
      <c r="C109" s="15" t="s">
        <v>140</v>
      </c>
      <c r="D109" s="17">
        <v>44431</v>
      </c>
      <c r="E109" s="17">
        <v>44795</v>
      </c>
      <c r="F109" s="15">
        <v>300000</v>
      </c>
      <c r="G109" s="15">
        <v>5.66</v>
      </c>
      <c r="H109" s="15" t="s">
        <v>120</v>
      </c>
      <c r="I109" s="15" t="s">
        <v>23</v>
      </c>
      <c r="J109" s="15">
        <v>60</v>
      </c>
      <c r="K109" s="17">
        <v>44795</v>
      </c>
      <c r="L109" s="15">
        <v>364</v>
      </c>
      <c r="M109" s="9">
        <f t="shared" si="9"/>
        <v>17168.67</v>
      </c>
      <c r="N109" s="11">
        <f t="shared" si="10"/>
        <v>10301.2</v>
      </c>
      <c r="O109" s="12"/>
    </row>
    <row r="110" ht="34.5" spans="1:15">
      <c r="A110" s="8">
        <v>103</v>
      </c>
      <c r="B110" s="15" t="s">
        <v>116</v>
      </c>
      <c r="C110" s="15" t="s">
        <v>139</v>
      </c>
      <c r="D110" s="16">
        <v>44462</v>
      </c>
      <c r="E110" s="16">
        <v>44826</v>
      </c>
      <c r="F110" s="15">
        <v>300000</v>
      </c>
      <c r="G110" s="15">
        <v>5.66</v>
      </c>
      <c r="H110" s="15" t="s">
        <v>120</v>
      </c>
      <c r="I110" s="15" t="s">
        <v>23</v>
      </c>
      <c r="J110" s="15">
        <v>60</v>
      </c>
      <c r="K110" s="16">
        <v>44817</v>
      </c>
      <c r="L110" s="15">
        <v>355</v>
      </c>
      <c r="M110" s="9">
        <f t="shared" si="9"/>
        <v>16744.17</v>
      </c>
      <c r="N110" s="11">
        <f t="shared" si="10"/>
        <v>10046.5</v>
      </c>
      <c r="O110" s="12"/>
    </row>
    <row r="111" spans="1:15">
      <c r="A111" s="8">
        <v>104</v>
      </c>
      <c r="B111" s="9" t="s">
        <v>116</v>
      </c>
      <c r="C111" s="9" t="s">
        <v>141</v>
      </c>
      <c r="D111" s="10">
        <v>44410</v>
      </c>
      <c r="E111" s="10">
        <v>44774</v>
      </c>
      <c r="F111" s="9">
        <v>50000</v>
      </c>
      <c r="G111" s="9">
        <v>4.35</v>
      </c>
      <c r="H111" s="9" t="s">
        <v>76</v>
      </c>
      <c r="I111" s="9" t="s">
        <v>18</v>
      </c>
      <c r="J111" s="9">
        <v>60</v>
      </c>
      <c r="K111" s="10">
        <v>44761</v>
      </c>
      <c r="L111" s="9">
        <v>351</v>
      </c>
      <c r="M111" s="9">
        <f t="shared" si="9"/>
        <v>2120.63</v>
      </c>
      <c r="N111" s="11">
        <f t="shared" si="10"/>
        <v>1272.38</v>
      </c>
      <c r="O111" s="12"/>
    </row>
    <row r="112" spans="1:15">
      <c r="A112" s="8">
        <v>105</v>
      </c>
      <c r="B112" s="9" t="s">
        <v>116</v>
      </c>
      <c r="C112" s="9" t="s">
        <v>142</v>
      </c>
      <c r="D112" s="10">
        <v>44397</v>
      </c>
      <c r="E112" s="10">
        <v>44761</v>
      </c>
      <c r="F112" s="9">
        <v>50000</v>
      </c>
      <c r="G112" s="9">
        <v>4.35</v>
      </c>
      <c r="H112" s="9" t="s">
        <v>41</v>
      </c>
      <c r="I112" s="9" t="s">
        <v>18</v>
      </c>
      <c r="J112" s="9">
        <v>60</v>
      </c>
      <c r="K112" s="10">
        <v>44748</v>
      </c>
      <c r="L112" s="9">
        <v>351</v>
      </c>
      <c r="M112" s="9">
        <f t="shared" si="9"/>
        <v>2120.63</v>
      </c>
      <c r="N112" s="11">
        <f t="shared" si="10"/>
        <v>1272.38</v>
      </c>
      <c r="O112" s="12"/>
    </row>
    <row r="113" spans="1:15">
      <c r="A113" s="8">
        <v>106</v>
      </c>
      <c r="B113" s="9" t="s">
        <v>116</v>
      </c>
      <c r="C113" s="9" t="s">
        <v>137</v>
      </c>
      <c r="D113" s="10">
        <v>44397</v>
      </c>
      <c r="E113" s="10">
        <v>44761</v>
      </c>
      <c r="F113" s="9">
        <v>50000</v>
      </c>
      <c r="G113" s="9">
        <v>4.35</v>
      </c>
      <c r="H113" s="9" t="s">
        <v>76</v>
      </c>
      <c r="I113" s="9" t="s">
        <v>18</v>
      </c>
      <c r="J113" s="9">
        <v>60</v>
      </c>
      <c r="K113" s="10">
        <v>44747</v>
      </c>
      <c r="L113" s="9">
        <v>350</v>
      </c>
      <c r="M113" s="9">
        <f t="shared" si="9"/>
        <v>2114.58</v>
      </c>
      <c r="N113" s="11">
        <f t="shared" si="10"/>
        <v>1268.75</v>
      </c>
      <c r="O113" s="12"/>
    </row>
    <row r="114" spans="1:15">
      <c r="A114" s="8">
        <v>107</v>
      </c>
      <c r="B114" s="9" t="s">
        <v>116</v>
      </c>
      <c r="C114" s="9" t="s">
        <v>143</v>
      </c>
      <c r="D114" s="10">
        <v>44432</v>
      </c>
      <c r="E114" s="10">
        <v>44796</v>
      </c>
      <c r="F114" s="9">
        <v>270000</v>
      </c>
      <c r="G114" s="9">
        <v>5.66</v>
      </c>
      <c r="H114" s="9" t="s">
        <v>120</v>
      </c>
      <c r="I114" s="9" t="s">
        <v>18</v>
      </c>
      <c r="J114" s="9">
        <v>60</v>
      </c>
      <c r="K114" s="10">
        <v>44781</v>
      </c>
      <c r="L114" s="9">
        <v>349</v>
      </c>
      <c r="M114" s="9">
        <f t="shared" si="9"/>
        <v>14815.05</v>
      </c>
      <c r="N114" s="11">
        <f t="shared" si="10"/>
        <v>8889.03</v>
      </c>
      <c r="O114" s="12"/>
    </row>
    <row r="115" ht="24" customHeight="1" spans="1:15">
      <c r="A115" s="8">
        <v>108</v>
      </c>
      <c r="B115" s="9" t="s">
        <v>144</v>
      </c>
      <c r="C115" s="9" t="s">
        <v>145</v>
      </c>
      <c r="D115" s="10">
        <v>44407</v>
      </c>
      <c r="E115" s="10">
        <v>44771</v>
      </c>
      <c r="F115" s="9">
        <v>200000</v>
      </c>
      <c r="G115" s="9">
        <v>4.2</v>
      </c>
      <c r="H115" s="9" t="s">
        <v>76</v>
      </c>
      <c r="I115" s="9" t="s">
        <v>18</v>
      </c>
      <c r="J115" s="9">
        <v>60</v>
      </c>
      <c r="K115" s="10">
        <v>44775</v>
      </c>
      <c r="L115" s="9">
        <f>E115-D115</f>
        <v>364</v>
      </c>
      <c r="M115" s="9">
        <f t="shared" si="9"/>
        <v>8493.33</v>
      </c>
      <c r="N115" s="11">
        <f t="shared" si="10"/>
        <v>5096</v>
      </c>
      <c r="O115" s="12"/>
    </row>
    <row r="116" ht="34.5" spans="1:15">
      <c r="A116" s="8">
        <v>109</v>
      </c>
      <c r="B116" s="9" t="s">
        <v>144</v>
      </c>
      <c r="C116" s="9" t="s">
        <v>146</v>
      </c>
      <c r="D116" s="10">
        <v>44405</v>
      </c>
      <c r="E116" s="10">
        <v>44769</v>
      </c>
      <c r="F116" s="9">
        <v>200000</v>
      </c>
      <c r="G116" s="9">
        <v>5.51</v>
      </c>
      <c r="H116" s="9" t="s">
        <v>28</v>
      </c>
      <c r="I116" s="9" t="s">
        <v>23</v>
      </c>
      <c r="J116" s="9">
        <v>60</v>
      </c>
      <c r="K116" s="10">
        <v>44770</v>
      </c>
      <c r="L116" s="9">
        <f>E116-D116</f>
        <v>364</v>
      </c>
      <c r="M116" s="9">
        <f t="shared" si="9"/>
        <v>11142.44</v>
      </c>
      <c r="N116" s="11">
        <f t="shared" si="10"/>
        <v>6685.46</v>
      </c>
      <c r="O116" s="12"/>
    </row>
    <row r="117" spans="1:15">
      <c r="A117" s="8">
        <v>110</v>
      </c>
      <c r="B117" s="9" t="s">
        <v>144</v>
      </c>
      <c r="C117" s="9" t="s">
        <v>147</v>
      </c>
      <c r="D117" s="10">
        <v>44280</v>
      </c>
      <c r="E117" s="10">
        <v>44644</v>
      </c>
      <c r="F117" s="9">
        <v>50000</v>
      </c>
      <c r="G117" s="9">
        <v>4.35</v>
      </c>
      <c r="H117" s="9" t="s">
        <v>76</v>
      </c>
      <c r="I117" s="9" t="s">
        <v>18</v>
      </c>
      <c r="J117" s="9">
        <v>60</v>
      </c>
      <c r="K117" s="10">
        <v>44645</v>
      </c>
      <c r="L117" s="9">
        <f>E117-D117</f>
        <v>364</v>
      </c>
      <c r="M117" s="9">
        <f t="shared" si="9"/>
        <v>2199.17</v>
      </c>
      <c r="N117" s="11">
        <f t="shared" si="10"/>
        <v>1319.5</v>
      </c>
      <c r="O117" s="12"/>
    </row>
    <row r="118" spans="1:15">
      <c r="A118" s="8">
        <v>111</v>
      </c>
      <c r="B118" s="9" t="s">
        <v>144</v>
      </c>
      <c r="C118" s="9" t="s">
        <v>148</v>
      </c>
      <c r="D118" s="10">
        <v>44432</v>
      </c>
      <c r="E118" s="10">
        <v>44796</v>
      </c>
      <c r="F118" s="9">
        <v>50000</v>
      </c>
      <c r="G118" s="9">
        <v>5.66</v>
      </c>
      <c r="H118" s="9" t="s">
        <v>76</v>
      </c>
      <c r="I118" s="9" t="s">
        <v>18</v>
      </c>
      <c r="J118" s="9">
        <v>60</v>
      </c>
      <c r="K118" s="10">
        <v>44796</v>
      </c>
      <c r="L118" s="9">
        <v>364</v>
      </c>
      <c r="M118" s="9">
        <f t="shared" si="9"/>
        <v>2861.44</v>
      </c>
      <c r="N118" s="11">
        <f t="shared" si="10"/>
        <v>1716.86</v>
      </c>
      <c r="O118" s="12"/>
    </row>
    <row r="119" spans="1:15">
      <c r="A119" s="8">
        <v>112</v>
      </c>
      <c r="B119" s="9" t="s">
        <v>144</v>
      </c>
      <c r="C119" s="9" t="s">
        <v>149</v>
      </c>
      <c r="D119" s="10">
        <v>44426</v>
      </c>
      <c r="E119" s="10">
        <v>44790</v>
      </c>
      <c r="F119" s="9">
        <v>200000</v>
      </c>
      <c r="G119" s="9">
        <v>4.35</v>
      </c>
      <c r="H119" s="9" t="s">
        <v>120</v>
      </c>
      <c r="I119" s="9" t="s">
        <v>18</v>
      </c>
      <c r="J119" s="9">
        <v>60</v>
      </c>
      <c r="K119" s="10">
        <v>44790</v>
      </c>
      <c r="L119" s="9">
        <v>364</v>
      </c>
      <c r="M119" s="9">
        <f t="shared" si="9"/>
        <v>8796.67</v>
      </c>
      <c r="N119" s="11">
        <f t="shared" si="10"/>
        <v>5278</v>
      </c>
      <c r="O119" s="12"/>
    </row>
    <row r="120" spans="1:15">
      <c r="A120" s="8">
        <v>113</v>
      </c>
      <c r="B120" s="9" t="s">
        <v>144</v>
      </c>
      <c r="C120" s="9" t="s">
        <v>150</v>
      </c>
      <c r="D120" s="10">
        <v>44400</v>
      </c>
      <c r="E120" s="10">
        <v>44764</v>
      </c>
      <c r="F120" s="9">
        <v>200000</v>
      </c>
      <c r="G120" s="9">
        <v>4.35</v>
      </c>
      <c r="H120" s="9" t="s">
        <v>76</v>
      </c>
      <c r="I120" s="9" t="s">
        <v>18</v>
      </c>
      <c r="J120" s="9">
        <v>60</v>
      </c>
      <c r="K120" s="10">
        <v>44764</v>
      </c>
      <c r="L120" s="9">
        <v>364</v>
      </c>
      <c r="M120" s="9">
        <f t="shared" si="9"/>
        <v>8796.67</v>
      </c>
      <c r="N120" s="11">
        <f t="shared" si="10"/>
        <v>5278</v>
      </c>
      <c r="O120" s="12"/>
    </row>
    <row r="121" spans="1:15">
      <c r="A121" s="8">
        <v>114</v>
      </c>
      <c r="B121" s="9" t="s">
        <v>144</v>
      </c>
      <c r="C121" s="9" t="s">
        <v>151</v>
      </c>
      <c r="D121" s="10">
        <v>44398</v>
      </c>
      <c r="E121" s="10">
        <v>44762</v>
      </c>
      <c r="F121" s="9">
        <v>50000</v>
      </c>
      <c r="G121" s="9">
        <v>4.35</v>
      </c>
      <c r="H121" s="9" t="s">
        <v>76</v>
      </c>
      <c r="I121" s="9" t="s">
        <v>18</v>
      </c>
      <c r="J121" s="9">
        <v>60</v>
      </c>
      <c r="K121" s="10">
        <v>44762</v>
      </c>
      <c r="L121" s="9">
        <v>364</v>
      </c>
      <c r="M121" s="9">
        <f t="shared" si="9"/>
        <v>2199.17</v>
      </c>
      <c r="N121" s="11">
        <f t="shared" si="10"/>
        <v>1319.5</v>
      </c>
      <c r="O121" s="12"/>
    </row>
    <row r="122" spans="1:15">
      <c r="A122" s="8">
        <v>115</v>
      </c>
      <c r="B122" s="9" t="s">
        <v>144</v>
      </c>
      <c r="C122" s="9" t="s">
        <v>152</v>
      </c>
      <c r="D122" s="10">
        <v>44386</v>
      </c>
      <c r="E122" s="10">
        <v>44750</v>
      </c>
      <c r="F122" s="9">
        <v>50000</v>
      </c>
      <c r="G122" s="9">
        <v>4.35</v>
      </c>
      <c r="H122" s="9" t="s">
        <v>76</v>
      </c>
      <c r="I122" s="9" t="s">
        <v>18</v>
      </c>
      <c r="J122" s="9">
        <v>60</v>
      </c>
      <c r="K122" s="10">
        <v>44750</v>
      </c>
      <c r="L122" s="9">
        <v>364</v>
      </c>
      <c r="M122" s="9">
        <f t="shared" si="9"/>
        <v>2199.17</v>
      </c>
      <c r="N122" s="11">
        <f t="shared" si="10"/>
        <v>1319.5</v>
      </c>
      <c r="O122" s="12"/>
    </row>
    <row r="123" spans="1:15">
      <c r="A123" s="8">
        <v>116</v>
      </c>
      <c r="B123" s="9" t="s">
        <v>144</v>
      </c>
      <c r="C123" s="9" t="s">
        <v>153</v>
      </c>
      <c r="D123" s="10">
        <v>44382</v>
      </c>
      <c r="E123" s="10">
        <v>44746</v>
      </c>
      <c r="F123" s="9">
        <v>50000</v>
      </c>
      <c r="G123" s="9">
        <v>4.35</v>
      </c>
      <c r="H123" s="9" t="s">
        <v>76</v>
      </c>
      <c r="I123" s="9" t="s">
        <v>18</v>
      </c>
      <c r="J123" s="9">
        <v>60</v>
      </c>
      <c r="K123" s="10">
        <v>44746</v>
      </c>
      <c r="L123" s="9">
        <v>364</v>
      </c>
      <c r="M123" s="9">
        <f t="shared" si="9"/>
        <v>2199.17</v>
      </c>
      <c r="N123" s="11">
        <f t="shared" si="10"/>
        <v>1319.5</v>
      </c>
      <c r="O123" s="12"/>
    </row>
    <row r="124" spans="1:15">
      <c r="A124" s="8">
        <v>117</v>
      </c>
      <c r="B124" s="9" t="s">
        <v>144</v>
      </c>
      <c r="C124" s="9" t="s">
        <v>154</v>
      </c>
      <c r="D124" s="10">
        <v>44419</v>
      </c>
      <c r="E124" s="10">
        <v>44783</v>
      </c>
      <c r="F124" s="9">
        <v>50000</v>
      </c>
      <c r="G124" s="9">
        <v>4.35</v>
      </c>
      <c r="H124" s="9" t="s">
        <v>76</v>
      </c>
      <c r="I124" s="9" t="s">
        <v>18</v>
      </c>
      <c r="J124" s="9">
        <v>60</v>
      </c>
      <c r="K124" s="10">
        <v>44782</v>
      </c>
      <c r="L124" s="9">
        <v>363</v>
      </c>
      <c r="M124" s="9">
        <f t="shared" si="9"/>
        <v>2193.13</v>
      </c>
      <c r="N124" s="11">
        <f t="shared" si="10"/>
        <v>1315.88</v>
      </c>
      <c r="O124" s="12"/>
    </row>
    <row r="125" spans="1:15">
      <c r="A125" s="8">
        <v>118</v>
      </c>
      <c r="B125" s="9" t="s">
        <v>144</v>
      </c>
      <c r="C125" s="9" t="s">
        <v>155</v>
      </c>
      <c r="D125" s="10">
        <v>44397</v>
      </c>
      <c r="E125" s="10">
        <v>44761</v>
      </c>
      <c r="F125" s="9">
        <v>200000</v>
      </c>
      <c r="G125" s="9">
        <v>4.35</v>
      </c>
      <c r="H125" s="9" t="s">
        <v>76</v>
      </c>
      <c r="I125" s="9" t="s">
        <v>18</v>
      </c>
      <c r="J125" s="9">
        <v>60</v>
      </c>
      <c r="K125" s="10">
        <v>44760</v>
      </c>
      <c r="L125" s="9">
        <v>363</v>
      </c>
      <c r="M125" s="9">
        <f t="shared" si="9"/>
        <v>8772.5</v>
      </c>
      <c r="N125" s="11">
        <f t="shared" si="10"/>
        <v>5263.5</v>
      </c>
      <c r="O125" s="12"/>
    </row>
    <row r="126" spans="1:15">
      <c r="A126" s="8">
        <v>119</v>
      </c>
      <c r="B126" s="9" t="s">
        <v>144</v>
      </c>
      <c r="C126" s="9" t="s">
        <v>156</v>
      </c>
      <c r="D126" s="10">
        <v>44390</v>
      </c>
      <c r="E126" s="10">
        <v>44754</v>
      </c>
      <c r="F126" s="9">
        <v>50000</v>
      </c>
      <c r="G126" s="9">
        <v>4.35</v>
      </c>
      <c r="H126" s="9" t="s">
        <v>76</v>
      </c>
      <c r="I126" s="9" t="s">
        <v>18</v>
      </c>
      <c r="J126" s="9">
        <v>60</v>
      </c>
      <c r="K126" s="10">
        <v>44753</v>
      </c>
      <c r="L126" s="9">
        <v>363</v>
      </c>
      <c r="M126" s="9">
        <f t="shared" si="9"/>
        <v>2193.13</v>
      </c>
      <c r="N126" s="11">
        <f t="shared" si="10"/>
        <v>1315.88</v>
      </c>
      <c r="O126" s="12"/>
    </row>
    <row r="127" spans="1:15">
      <c r="A127" s="8">
        <v>120</v>
      </c>
      <c r="B127" s="9" t="s">
        <v>144</v>
      </c>
      <c r="C127" s="9" t="s">
        <v>157</v>
      </c>
      <c r="D127" s="10">
        <v>44421</v>
      </c>
      <c r="E127" s="10">
        <v>44785</v>
      </c>
      <c r="F127" s="9">
        <v>200000</v>
      </c>
      <c r="G127" s="9">
        <v>4.35</v>
      </c>
      <c r="H127" s="9" t="s">
        <v>76</v>
      </c>
      <c r="I127" s="9" t="s">
        <v>18</v>
      </c>
      <c r="J127" s="9">
        <v>60</v>
      </c>
      <c r="K127" s="10">
        <v>44782</v>
      </c>
      <c r="L127" s="9">
        <v>361</v>
      </c>
      <c r="M127" s="9">
        <f t="shared" si="9"/>
        <v>8724.17</v>
      </c>
      <c r="N127" s="11">
        <f t="shared" si="10"/>
        <v>5234.5</v>
      </c>
      <c r="O127" s="12"/>
    </row>
    <row r="128" ht="34.5" spans="1:15">
      <c r="A128" s="8">
        <v>121</v>
      </c>
      <c r="B128" s="9" t="s">
        <v>144</v>
      </c>
      <c r="C128" s="9" t="s">
        <v>158</v>
      </c>
      <c r="D128" s="10">
        <v>44399</v>
      </c>
      <c r="E128" s="10">
        <v>44763</v>
      </c>
      <c r="F128" s="9">
        <v>200000</v>
      </c>
      <c r="G128" s="9">
        <v>4.35</v>
      </c>
      <c r="H128" s="9" t="s">
        <v>76</v>
      </c>
      <c r="I128" s="9" t="s">
        <v>23</v>
      </c>
      <c r="J128" s="9">
        <v>60</v>
      </c>
      <c r="K128" s="10">
        <v>44760</v>
      </c>
      <c r="L128" s="9">
        <v>361</v>
      </c>
      <c r="M128" s="9">
        <f t="shared" si="9"/>
        <v>8724.17</v>
      </c>
      <c r="N128" s="11">
        <f t="shared" si="10"/>
        <v>5234.5</v>
      </c>
      <c r="O128" s="12"/>
    </row>
    <row r="129" spans="1:15">
      <c r="A129" s="8">
        <v>122</v>
      </c>
      <c r="B129" s="9" t="s">
        <v>144</v>
      </c>
      <c r="C129" s="9" t="s">
        <v>159</v>
      </c>
      <c r="D129" s="10">
        <v>44386</v>
      </c>
      <c r="E129" s="10">
        <v>44750</v>
      </c>
      <c r="F129" s="9">
        <v>50000</v>
      </c>
      <c r="G129" s="9">
        <v>4.35</v>
      </c>
      <c r="H129" s="9" t="s">
        <v>120</v>
      </c>
      <c r="I129" s="9" t="s">
        <v>18</v>
      </c>
      <c r="J129" s="9">
        <v>60</v>
      </c>
      <c r="K129" s="10">
        <v>44747</v>
      </c>
      <c r="L129" s="9">
        <v>361</v>
      </c>
      <c r="M129" s="9">
        <f t="shared" si="9"/>
        <v>2181.04</v>
      </c>
      <c r="N129" s="11">
        <f t="shared" si="10"/>
        <v>1308.62</v>
      </c>
      <c r="O129" s="12"/>
    </row>
    <row r="130" spans="1:15">
      <c r="A130" s="8">
        <v>123</v>
      </c>
      <c r="B130" s="9" t="s">
        <v>144</v>
      </c>
      <c r="C130" s="9" t="s">
        <v>160</v>
      </c>
      <c r="D130" s="10">
        <v>44427</v>
      </c>
      <c r="E130" s="10">
        <v>44791</v>
      </c>
      <c r="F130" s="9">
        <v>50000</v>
      </c>
      <c r="G130" s="9">
        <v>4.35</v>
      </c>
      <c r="H130" s="9" t="s">
        <v>76</v>
      </c>
      <c r="I130" s="9" t="s">
        <v>18</v>
      </c>
      <c r="J130" s="9">
        <v>60</v>
      </c>
      <c r="K130" s="10">
        <v>44787</v>
      </c>
      <c r="L130" s="9">
        <v>360</v>
      </c>
      <c r="M130" s="9">
        <f t="shared" si="9"/>
        <v>2175</v>
      </c>
      <c r="N130" s="11">
        <f t="shared" si="10"/>
        <v>1305</v>
      </c>
      <c r="O130" s="12"/>
    </row>
    <row r="131" spans="1:15">
      <c r="A131" s="8">
        <v>124</v>
      </c>
      <c r="B131" s="9" t="s">
        <v>144</v>
      </c>
      <c r="C131" s="9" t="s">
        <v>161</v>
      </c>
      <c r="D131" s="10">
        <v>44379</v>
      </c>
      <c r="E131" s="10">
        <v>44743</v>
      </c>
      <c r="F131" s="9">
        <v>50000</v>
      </c>
      <c r="G131" s="9">
        <v>4.35</v>
      </c>
      <c r="H131" s="9" t="s">
        <v>76</v>
      </c>
      <c r="I131" s="9" t="s">
        <v>18</v>
      </c>
      <c r="J131" s="9">
        <v>60</v>
      </c>
      <c r="K131" s="10">
        <v>44735</v>
      </c>
      <c r="L131" s="9">
        <v>356</v>
      </c>
      <c r="M131" s="9">
        <f t="shared" si="9"/>
        <v>2150.83</v>
      </c>
      <c r="N131" s="11">
        <f t="shared" si="10"/>
        <v>1290.5</v>
      </c>
      <c r="O131" s="12"/>
    </row>
    <row r="132" spans="1:15">
      <c r="A132" s="8">
        <v>125</v>
      </c>
      <c r="B132" s="9" t="s">
        <v>144</v>
      </c>
      <c r="C132" s="9" t="s">
        <v>162</v>
      </c>
      <c r="D132" s="10">
        <v>44414</v>
      </c>
      <c r="E132" s="10">
        <v>44778</v>
      </c>
      <c r="F132" s="9">
        <v>50000</v>
      </c>
      <c r="G132" s="9">
        <v>4.35</v>
      </c>
      <c r="H132" s="9" t="s">
        <v>76</v>
      </c>
      <c r="I132" s="9" t="s">
        <v>18</v>
      </c>
      <c r="J132" s="9">
        <v>60</v>
      </c>
      <c r="K132" s="10">
        <v>44565</v>
      </c>
      <c r="L132" s="9">
        <v>151</v>
      </c>
      <c r="M132" s="9">
        <f t="shared" si="9"/>
        <v>912.29</v>
      </c>
      <c r="N132" s="11">
        <f t="shared" si="10"/>
        <v>547.37</v>
      </c>
      <c r="O132" s="12"/>
    </row>
    <row r="133" s="1" customFormat="1" ht="18" spans="1:15">
      <c r="A133" s="5" t="s">
        <v>163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>
        <f>SUM(M43:M132)</f>
        <v>460186.78</v>
      </c>
      <c r="N133" s="6">
        <f>SUM(N43:N132)</f>
        <v>278737.05</v>
      </c>
      <c r="O133" s="13"/>
    </row>
    <row r="134" spans="1:15">
      <c r="A134" s="8">
        <v>126</v>
      </c>
      <c r="B134" s="9" t="s">
        <v>164</v>
      </c>
      <c r="C134" s="9" t="s">
        <v>165</v>
      </c>
      <c r="D134" s="10">
        <v>44407</v>
      </c>
      <c r="E134" s="10">
        <v>44771</v>
      </c>
      <c r="F134" s="9">
        <v>50000</v>
      </c>
      <c r="G134" s="9">
        <v>4.2</v>
      </c>
      <c r="H134" s="9" t="s">
        <v>26</v>
      </c>
      <c r="I134" s="9" t="s">
        <v>18</v>
      </c>
      <c r="J134" s="9">
        <v>80</v>
      </c>
      <c r="K134" s="10">
        <v>44773</v>
      </c>
      <c r="L134" s="9">
        <f>E134-D134</f>
        <v>364</v>
      </c>
      <c r="M134" s="9">
        <f>ROUND(G134*F134*L134/360/100,2)</f>
        <v>2123.33</v>
      </c>
      <c r="N134" s="11">
        <f>ROUND(M134*J134/100,2)</f>
        <v>1698.66</v>
      </c>
      <c r="O134" s="12"/>
    </row>
    <row r="135" spans="1:15">
      <c r="A135" s="8">
        <v>127</v>
      </c>
      <c r="B135" s="9" t="s">
        <v>164</v>
      </c>
      <c r="C135" s="9" t="s">
        <v>166</v>
      </c>
      <c r="D135" s="10">
        <v>44432</v>
      </c>
      <c r="E135" s="10">
        <v>44796</v>
      </c>
      <c r="F135" s="9">
        <v>50000</v>
      </c>
      <c r="G135" s="9">
        <v>4.35</v>
      </c>
      <c r="H135" s="9" t="s">
        <v>26</v>
      </c>
      <c r="I135" s="9" t="s">
        <v>18</v>
      </c>
      <c r="J135" s="9">
        <v>80</v>
      </c>
      <c r="K135" s="10">
        <v>44797</v>
      </c>
      <c r="L135" s="9">
        <f>E135-D135</f>
        <v>364</v>
      </c>
      <c r="M135" s="9">
        <f>ROUND(G135*F135*L135/360/100,2)</f>
        <v>2199.17</v>
      </c>
      <c r="N135" s="11">
        <f>ROUND(M135*J135/100,2)</f>
        <v>1759.34</v>
      </c>
      <c r="O135" s="12"/>
    </row>
    <row r="136" spans="1:15">
      <c r="A136" s="8">
        <v>128</v>
      </c>
      <c r="B136" s="9" t="s">
        <v>164</v>
      </c>
      <c r="C136" s="9" t="s">
        <v>167</v>
      </c>
      <c r="D136" s="10">
        <v>44389</v>
      </c>
      <c r="E136" s="10">
        <v>44753</v>
      </c>
      <c r="F136" s="9">
        <v>50000</v>
      </c>
      <c r="G136" s="9">
        <v>4.35</v>
      </c>
      <c r="H136" s="9" t="s">
        <v>26</v>
      </c>
      <c r="I136" s="9" t="s">
        <v>18</v>
      </c>
      <c r="J136" s="9">
        <v>80</v>
      </c>
      <c r="K136" s="10">
        <v>44753</v>
      </c>
      <c r="L136" s="9">
        <v>364</v>
      </c>
      <c r="M136" s="9">
        <f>ROUND(G136*F136*L136/360/100,2)</f>
        <v>2199.17</v>
      </c>
      <c r="N136" s="11">
        <f>ROUND(M136*J136/100,2)</f>
        <v>1759.34</v>
      </c>
      <c r="O136" s="12"/>
    </row>
    <row r="137" spans="1:15">
      <c r="A137" s="8">
        <v>129</v>
      </c>
      <c r="B137" s="9" t="s">
        <v>164</v>
      </c>
      <c r="C137" s="9" t="s">
        <v>168</v>
      </c>
      <c r="D137" s="10">
        <v>44398</v>
      </c>
      <c r="E137" s="10">
        <v>44762</v>
      </c>
      <c r="F137" s="9">
        <v>50000</v>
      </c>
      <c r="G137" s="9">
        <v>4.35</v>
      </c>
      <c r="H137" s="9" t="s">
        <v>26</v>
      </c>
      <c r="I137" s="9" t="s">
        <v>18</v>
      </c>
      <c r="J137" s="9">
        <v>80</v>
      </c>
      <c r="K137" s="10">
        <v>44729</v>
      </c>
      <c r="L137" s="9">
        <v>331</v>
      </c>
      <c r="M137" s="9">
        <f>ROUND(G137*F137*L137/360/100,2)</f>
        <v>1999.79</v>
      </c>
      <c r="N137" s="11">
        <f>ROUND(M137*J137/100,2)</f>
        <v>1599.83</v>
      </c>
      <c r="O137" s="12"/>
    </row>
    <row r="138" s="1" customFormat="1" ht="18" spans="1:15">
      <c r="A138" s="5" t="s">
        <v>169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>
        <f>SUM(M134:M137)</f>
        <v>8521.46</v>
      </c>
      <c r="N138" s="6">
        <f>SUM(N134:N137)</f>
        <v>6817.17</v>
      </c>
      <c r="O138" s="13"/>
    </row>
    <row r="139" spans="1:15">
      <c r="A139" s="8">
        <v>130</v>
      </c>
      <c r="B139" s="9" t="s">
        <v>170</v>
      </c>
      <c r="C139" s="9" t="s">
        <v>171</v>
      </c>
      <c r="D139" s="10">
        <v>44441</v>
      </c>
      <c r="E139" s="10">
        <v>44805</v>
      </c>
      <c r="F139" s="9">
        <v>200000</v>
      </c>
      <c r="G139" s="9">
        <v>4.35</v>
      </c>
      <c r="H139" s="9" t="s">
        <v>120</v>
      </c>
      <c r="I139" s="9" t="s">
        <v>18</v>
      </c>
      <c r="J139" s="9">
        <v>60</v>
      </c>
      <c r="K139" s="10">
        <v>44805</v>
      </c>
      <c r="L139" s="9">
        <v>364</v>
      </c>
      <c r="M139" s="9">
        <f>ROUND(G139*F139*L139/360/100,2)</f>
        <v>8796.67</v>
      </c>
      <c r="N139" s="11">
        <f>ROUND(M139*J139/100,2)</f>
        <v>5278</v>
      </c>
      <c r="O139" s="12"/>
    </row>
    <row r="140" spans="1:15">
      <c r="A140" s="8">
        <v>131</v>
      </c>
      <c r="B140" s="9" t="s">
        <v>170</v>
      </c>
      <c r="C140" s="9" t="s">
        <v>172</v>
      </c>
      <c r="D140" s="10">
        <v>44456</v>
      </c>
      <c r="E140" s="10">
        <v>44820</v>
      </c>
      <c r="F140" s="9">
        <v>200000</v>
      </c>
      <c r="G140" s="9">
        <v>4.35</v>
      </c>
      <c r="H140" s="9" t="s">
        <v>20</v>
      </c>
      <c r="I140" s="9" t="s">
        <v>18</v>
      </c>
      <c r="J140" s="9">
        <v>60</v>
      </c>
      <c r="K140" s="10">
        <v>44819</v>
      </c>
      <c r="L140" s="9">
        <v>363</v>
      </c>
      <c r="M140" s="9">
        <f>ROUND(G140*F140*L140/360/100,2)</f>
        <v>8772.5</v>
      </c>
      <c r="N140" s="11">
        <f>ROUND(M140*J140/100,2)</f>
        <v>5263.5</v>
      </c>
      <c r="O140" s="12"/>
    </row>
    <row r="141" s="1" customFormat="1" ht="18" spans="1:15">
      <c r="A141" s="5" t="s">
        <v>173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>
        <f>SUM(M139:M140)</f>
        <v>17569.17</v>
      </c>
      <c r="N141" s="6">
        <f>SUM(N139:N140)</f>
        <v>10541.5</v>
      </c>
      <c r="O141" s="13"/>
    </row>
    <row r="142" spans="1:15">
      <c r="A142" s="8">
        <v>132</v>
      </c>
      <c r="B142" s="9" t="s">
        <v>174</v>
      </c>
      <c r="C142" s="9" t="s">
        <v>175</v>
      </c>
      <c r="D142" s="10">
        <v>44452</v>
      </c>
      <c r="E142" s="10">
        <v>44816</v>
      </c>
      <c r="F142" s="9">
        <v>200000</v>
      </c>
      <c r="G142" s="9">
        <v>4.35</v>
      </c>
      <c r="H142" s="9" t="s">
        <v>28</v>
      </c>
      <c r="I142" s="9" t="s">
        <v>18</v>
      </c>
      <c r="J142" s="9">
        <v>60</v>
      </c>
      <c r="K142" s="10">
        <v>44816</v>
      </c>
      <c r="L142" s="9">
        <v>364</v>
      </c>
      <c r="M142" s="9">
        <f t="shared" ref="M142:M157" si="11">ROUND(G142*F142*L142/360/100,2)</f>
        <v>8796.67</v>
      </c>
      <c r="N142" s="11">
        <f t="shared" ref="N142:N157" si="12">ROUND(M142*J142/100,2)</f>
        <v>5278</v>
      </c>
      <c r="O142" s="12"/>
    </row>
    <row r="143" spans="1:15">
      <c r="A143" s="8">
        <v>133</v>
      </c>
      <c r="B143" s="9" t="s">
        <v>174</v>
      </c>
      <c r="C143" s="9" t="s">
        <v>176</v>
      </c>
      <c r="D143" s="10">
        <v>44386</v>
      </c>
      <c r="E143" s="10">
        <v>44750</v>
      </c>
      <c r="F143" s="9">
        <v>50000</v>
      </c>
      <c r="G143" s="9">
        <v>4.35</v>
      </c>
      <c r="H143" s="9" t="s">
        <v>26</v>
      </c>
      <c r="I143" s="9" t="s">
        <v>18</v>
      </c>
      <c r="J143" s="9">
        <v>80</v>
      </c>
      <c r="K143" s="10">
        <v>44749</v>
      </c>
      <c r="L143" s="9">
        <v>363</v>
      </c>
      <c r="M143" s="9">
        <f t="shared" si="11"/>
        <v>2193.13</v>
      </c>
      <c r="N143" s="11">
        <f t="shared" si="12"/>
        <v>1754.5</v>
      </c>
      <c r="O143" s="12"/>
    </row>
    <row r="144" spans="1:15">
      <c r="A144" s="8">
        <v>134</v>
      </c>
      <c r="B144" s="9" t="s">
        <v>177</v>
      </c>
      <c r="C144" s="9" t="s">
        <v>178</v>
      </c>
      <c r="D144" s="10">
        <v>44428</v>
      </c>
      <c r="E144" s="10">
        <v>44792</v>
      </c>
      <c r="F144" s="9">
        <v>150000</v>
      </c>
      <c r="G144" s="9">
        <v>4.35</v>
      </c>
      <c r="H144" s="9" t="s">
        <v>120</v>
      </c>
      <c r="I144" s="9" t="s">
        <v>18</v>
      </c>
      <c r="J144" s="9">
        <v>60</v>
      </c>
      <c r="K144" s="10">
        <v>44792</v>
      </c>
      <c r="L144" s="9">
        <v>364</v>
      </c>
      <c r="M144" s="9">
        <f t="shared" si="11"/>
        <v>6597.5</v>
      </c>
      <c r="N144" s="11">
        <f t="shared" si="12"/>
        <v>3958.5</v>
      </c>
      <c r="O144" s="12"/>
    </row>
    <row r="145" s="2" customFormat="1" ht="34.5" spans="1:15">
      <c r="A145" s="8">
        <v>135</v>
      </c>
      <c r="B145" s="9" t="s">
        <v>177</v>
      </c>
      <c r="C145" s="9" t="s">
        <v>179</v>
      </c>
      <c r="D145" s="10">
        <v>44424</v>
      </c>
      <c r="E145" s="10">
        <v>44788</v>
      </c>
      <c r="F145" s="9">
        <v>150000</v>
      </c>
      <c r="G145" s="9">
        <v>4.35</v>
      </c>
      <c r="H145" s="9" t="s">
        <v>28</v>
      </c>
      <c r="I145" s="9" t="s">
        <v>18</v>
      </c>
      <c r="J145" s="9">
        <v>60</v>
      </c>
      <c r="K145" s="10">
        <v>44788</v>
      </c>
      <c r="L145" s="9">
        <v>364</v>
      </c>
      <c r="M145" s="9">
        <f t="shared" si="11"/>
        <v>6597.5</v>
      </c>
      <c r="N145" s="11">
        <f t="shared" si="12"/>
        <v>3958.5</v>
      </c>
      <c r="O145" s="12"/>
    </row>
    <row r="146" spans="1:15">
      <c r="A146" s="8">
        <v>136</v>
      </c>
      <c r="B146" s="9" t="s">
        <v>177</v>
      </c>
      <c r="C146" s="9" t="s">
        <v>180</v>
      </c>
      <c r="D146" s="10">
        <v>44424</v>
      </c>
      <c r="E146" s="10">
        <v>44788</v>
      </c>
      <c r="F146" s="9">
        <v>250000</v>
      </c>
      <c r="G146" s="9">
        <v>5.66</v>
      </c>
      <c r="H146" s="9" t="s">
        <v>120</v>
      </c>
      <c r="I146" s="9" t="s">
        <v>18</v>
      </c>
      <c r="J146" s="9">
        <v>60</v>
      </c>
      <c r="K146" s="10">
        <v>44788</v>
      </c>
      <c r="L146" s="9">
        <v>364</v>
      </c>
      <c r="M146" s="9">
        <f t="shared" si="11"/>
        <v>14307.22</v>
      </c>
      <c r="N146" s="11">
        <f t="shared" si="12"/>
        <v>8584.33</v>
      </c>
      <c r="O146" s="12"/>
    </row>
    <row r="147" spans="1:15">
      <c r="A147" s="8">
        <v>137</v>
      </c>
      <c r="B147" s="9" t="s">
        <v>177</v>
      </c>
      <c r="C147" s="9" t="s">
        <v>181</v>
      </c>
      <c r="D147" s="10">
        <v>44421</v>
      </c>
      <c r="E147" s="10">
        <v>44785</v>
      </c>
      <c r="F147" s="9">
        <v>300000</v>
      </c>
      <c r="G147" s="9">
        <v>5.66</v>
      </c>
      <c r="H147" s="9" t="s">
        <v>120</v>
      </c>
      <c r="I147" s="9" t="s">
        <v>18</v>
      </c>
      <c r="J147" s="9">
        <v>60</v>
      </c>
      <c r="K147" s="10">
        <v>44785</v>
      </c>
      <c r="L147" s="9">
        <v>364</v>
      </c>
      <c r="M147" s="9">
        <f t="shared" si="11"/>
        <v>17168.67</v>
      </c>
      <c r="N147" s="11">
        <f t="shared" si="12"/>
        <v>10301.2</v>
      </c>
      <c r="O147" s="12"/>
    </row>
    <row r="148" spans="1:15">
      <c r="A148" s="8">
        <v>138</v>
      </c>
      <c r="B148" s="9" t="s">
        <v>177</v>
      </c>
      <c r="C148" s="9" t="s">
        <v>182</v>
      </c>
      <c r="D148" s="10">
        <v>44438</v>
      </c>
      <c r="E148" s="10">
        <v>44802</v>
      </c>
      <c r="F148" s="9">
        <v>300000</v>
      </c>
      <c r="G148" s="9">
        <v>5.66</v>
      </c>
      <c r="H148" s="9" t="s">
        <v>120</v>
      </c>
      <c r="I148" s="9" t="s">
        <v>18</v>
      </c>
      <c r="J148" s="9">
        <v>60</v>
      </c>
      <c r="K148" s="10">
        <v>44797</v>
      </c>
      <c r="L148" s="9">
        <v>359</v>
      </c>
      <c r="M148" s="9">
        <f t="shared" si="11"/>
        <v>16932.83</v>
      </c>
      <c r="N148" s="11">
        <f t="shared" si="12"/>
        <v>10159.7</v>
      </c>
      <c r="O148" s="12"/>
    </row>
    <row r="149" s="2" customFormat="1" spans="1:15">
      <c r="A149" s="8">
        <v>139</v>
      </c>
      <c r="B149" s="9" t="s">
        <v>177</v>
      </c>
      <c r="C149" s="9" t="s">
        <v>183</v>
      </c>
      <c r="D149" s="10">
        <v>44383</v>
      </c>
      <c r="E149" s="10">
        <v>44747</v>
      </c>
      <c r="F149" s="9">
        <v>50000</v>
      </c>
      <c r="G149" s="9">
        <v>4.35</v>
      </c>
      <c r="H149" s="9" t="s">
        <v>26</v>
      </c>
      <c r="I149" s="9" t="s">
        <v>18</v>
      </c>
      <c r="J149" s="9">
        <v>80</v>
      </c>
      <c r="K149" s="10">
        <v>44740</v>
      </c>
      <c r="L149" s="9">
        <v>357</v>
      </c>
      <c r="M149" s="9">
        <f t="shared" si="11"/>
        <v>2156.88</v>
      </c>
      <c r="N149" s="11">
        <f t="shared" si="12"/>
        <v>1725.5</v>
      </c>
      <c r="O149" s="12"/>
    </row>
    <row r="150" spans="1:15">
      <c r="A150" s="8">
        <v>140</v>
      </c>
      <c r="B150" s="9" t="s">
        <v>184</v>
      </c>
      <c r="C150" s="9" t="s">
        <v>185</v>
      </c>
      <c r="D150" s="10">
        <v>44432</v>
      </c>
      <c r="E150" s="10">
        <v>44796</v>
      </c>
      <c r="F150" s="9">
        <v>50000</v>
      </c>
      <c r="G150" s="9">
        <v>4.15</v>
      </c>
      <c r="H150" s="9" t="s">
        <v>186</v>
      </c>
      <c r="I150" s="9" t="s">
        <v>18</v>
      </c>
      <c r="J150" s="9">
        <v>60</v>
      </c>
      <c r="K150" s="10">
        <v>44798</v>
      </c>
      <c r="L150" s="9">
        <f>E150-D150</f>
        <v>364</v>
      </c>
      <c r="M150" s="9">
        <f t="shared" si="11"/>
        <v>2098.06</v>
      </c>
      <c r="N150" s="11">
        <f t="shared" si="12"/>
        <v>1258.84</v>
      </c>
      <c r="O150" s="12"/>
    </row>
    <row r="151" spans="1:15">
      <c r="A151" s="8">
        <v>141</v>
      </c>
      <c r="B151" s="9" t="s">
        <v>184</v>
      </c>
      <c r="C151" s="9" t="s">
        <v>187</v>
      </c>
      <c r="D151" s="10">
        <v>44420</v>
      </c>
      <c r="E151" s="10">
        <v>44784</v>
      </c>
      <c r="F151" s="9">
        <v>200000</v>
      </c>
      <c r="G151" s="9">
        <v>4.35</v>
      </c>
      <c r="H151" s="9" t="s">
        <v>32</v>
      </c>
      <c r="I151" s="9" t="s">
        <v>18</v>
      </c>
      <c r="J151" s="9">
        <v>60</v>
      </c>
      <c r="K151" s="10">
        <v>44784</v>
      </c>
      <c r="L151" s="9">
        <v>364</v>
      </c>
      <c r="M151" s="9">
        <f t="shared" si="11"/>
        <v>8796.67</v>
      </c>
      <c r="N151" s="11">
        <f t="shared" si="12"/>
        <v>5278</v>
      </c>
      <c r="O151" s="12"/>
    </row>
    <row r="152" spans="1:15">
      <c r="A152" s="8">
        <v>142</v>
      </c>
      <c r="B152" s="9" t="s">
        <v>184</v>
      </c>
      <c r="C152" s="9" t="s">
        <v>188</v>
      </c>
      <c r="D152" s="10">
        <v>44418</v>
      </c>
      <c r="E152" s="10">
        <v>44782</v>
      </c>
      <c r="F152" s="9">
        <v>50000</v>
      </c>
      <c r="G152" s="9">
        <v>4.35</v>
      </c>
      <c r="H152" s="9" t="s">
        <v>45</v>
      </c>
      <c r="I152" s="9" t="s">
        <v>18</v>
      </c>
      <c r="J152" s="9">
        <v>60</v>
      </c>
      <c r="K152" s="10">
        <v>44782</v>
      </c>
      <c r="L152" s="9">
        <v>364</v>
      </c>
      <c r="M152" s="9">
        <f t="shared" si="11"/>
        <v>2199.17</v>
      </c>
      <c r="N152" s="11">
        <f t="shared" si="12"/>
        <v>1319.5</v>
      </c>
      <c r="O152" s="12"/>
    </row>
    <row r="153" ht="34.5" spans="1:15">
      <c r="A153" s="8">
        <v>143</v>
      </c>
      <c r="B153" s="9" t="s">
        <v>184</v>
      </c>
      <c r="C153" s="9" t="s">
        <v>176</v>
      </c>
      <c r="D153" s="10">
        <v>44453</v>
      </c>
      <c r="E153" s="10">
        <v>44816</v>
      </c>
      <c r="F153" s="9">
        <v>200000</v>
      </c>
      <c r="G153" s="9">
        <v>4.15</v>
      </c>
      <c r="H153" s="9" t="s">
        <v>76</v>
      </c>
      <c r="I153" s="9" t="s">
        <v>23</v>
      </c>
      <c r="J153" s="9">
        <v>60</v>
      </c>
      <c r="K153" s="10">
        <v>44823</v>
      </c>
      <c r="L153" s="9">
        <f>E153-D153</f>
        <v>363</v>
      </c>
      <c r="M153" s="9">
        <f t="shared" si="11"/>
        <v>8369.17</v>
      </c>
      <c r="N153" s="11">
        <f t="shared" si="12"/>
        <v>5021.5</v>
      </c>
      <c r="O153" s="12"/>
    </row>
    <row r="154" ht="34.5" spans="1:15">
      <c r="A154" s="8">
        <v>144</v>
      </c>
      <c r="B154" s="9" t="s">
        <v>184</v>
      </c>
      <c r="C154" s="9" t="s">
        <v>189</v>
      </c>
      <c r="D154" s="10">
        <v>44399</v>
      </c>
      <c r="E154" s="10">
        <v>44762</v>
      </c>
      <c r="F154" s="9">
        <v>200000</v>
      </c>
      <c r="G154" s="9">
        <v>4.35</v>
      </c>
      <c r="H154" s="9" t="s">
        <v>45</v>
      </c>
      <c r="I154" s="9" t="s">
        <v>23</v>
      </c>
      <c r="J154" s="9">
        <v>60</v>
      </c>
      <c r="K154" s="10">
        <v>44762</v>
      </c>
      <c r="L154" s="9">
        <v>363</v>
      </c>
      <c r="M154" s="9">
        <f t="shared" si="11"/>
        <v>8772.5</v>
      </c>
      <c r="N154" s="11">
        <f t="shared" si="12"/>
        <v>5263.5</v>
      </c>
      <c r="O154" s="12"/>
    </row>
    <row r="155" spans="1:15">
      <c r="A155" s="8">
        <v>145</v>
      </c>
      <c r="B155" s="9" t="s">
        <v>184</v>
      </c>
      <c r="C155" s="9" t="s">
        <v>190</v>
      </c>
      <c r="D155" s="10">
        <v>44403</v>
      </c>
      <c r="E155" s="10">
        <v>44767</v>
      </c>
      <c r="F155" s="9">
        <v>50000</v>
      </c>
      <c r="G155" s="9">
        <v>4.35</v>
      </c>
      <c r="H155" s="9" t="s">
        <v>76</v>
      </c>
      <c r="I155" s="9" t="s">
        <v>18</v>
      </c>
      <c r="J155" s="9">
        <v>60</v>
      </c>
      <c r="K155" s="10">
        <v>44763</v>
      </c>
      <c r="L155" s="9">
        <v>360</v>
      </c>
      <c r="M155" s="9">
        <f t="shared" si="11"/>
        <v>2175</v>
      </c>
      <c r="N155" s="11">
        <f t="shared" si="12"/>
        <v>1305</v>
      </c>
      <c r="O155" s="12"/>
    </row>
    <row r="156" spans="1:15">
      <c r="A156" s="8">
        <v>146</v>
      </c>
      <c r="B156" s="9" t="s">
        <v>184</v>
      </c>
      <c r="C156" s="9" t="s">
        <v>191</v>
      </c>
      <c r="D156" s="10">
        <v>44445</v>
      </c>
      <c r="E156" s="10">
        <v>44809</v>
      </c>
      <c r="F156" s="9">
        <v>50000</v>
      </c>
      <c r="G156" s="9">
        <v>4.35</v>
      </c>
      <c r="H156" s="9" t="s">
        <v>76</v>
      </c>
      <c r="I156" s="9" t="s">
        <v>18</v>
      </c>
      <c r="J156" s="9">
        <v>60</v>
      </c>
      <c r="K156" s="10">
        <v>44802</v>
      </c>
      <c r="L156" s="9">
        <v>357</v>
      </c>
      <c r="M156" s="9">
        <f t="shared" si="11"/>
        <v>2156.88</v>
      </c>
      <c r="N156" s="11">
        <f t="shared" si="12"/>
        <v>1294.13</v>
      </c>
      <c r="O156" s="12"/>
    </row>
    <row r="157" spans="1:15">
      <c r="A157" s="8">
        <v>147</v>
      </c>
      <c r="B157" s="9" t="s">
        <v>184</v>
      </c>
      <c r="C157" s="9" t="s">
        <v>192</v>
      </c>
      <c r="D157" s="10">
        <v>44434</v>
      </c>
      <c r="E157" s="10">
        <v>44798</v>
      </c>
      <c r="F157" s="9">
        <v>50000</v>
      </c>
      <c r="G157" s="9">
        <v>4.35</v>
      </c>
      <c r="H157" s="9" t="s">
        <v>76</v>
      </c>
      <c r="I157" s="9" t="s">
        <v>18</v>
      </c>
      <c r="J157" s="9">
        <v>60</v>
      </c>
      <c r="K157" s="10">
        <v>44788</v>
      </c>
      <c r="L157" s="9">
        <v>354</v>
      </c>
      <c r="M157" s="9">
        <f t="shared" si="11"/>
        <v>2138.75</v>
      </c>
      <c r="N157" s="11">
        <f t="shared" si="12"/>
        <v>1283.25</v>
      </c>
      <c r="O157" s="12"/>
    </row>
    <row r="158" s="1" customFormat="1" ht="18" spans="1:15">
      <c r="A158" s="18" t="s">
        <v>193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6">
        <f>SUM(M142:M157)</f>
        <v>111456.6</v>
      </c>
      <c r="N158" s="6">
        <f>SUM(N142:N157)</f>
        <v>67743.95</v>
      </c>
      <c r="O158" s="13"/>
    </row>
    <row r="159" s="1" customFormat="1" ht="18" spans="1:15">
      <c r="A159" s="5" t="s">
        <v>194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>
        <f>M158+M141+M138+M133+M42+M34+M32+M22</f>
        <v>878099.16</v>
      </c>
      <c r="N159" s="6">
        <f>N158+N141+N138+N133+N42+N34+N32+N22</f>
        <v>538023.31</v>
      </c>
      <c r="O159" s="13"/>
    </row>
  </sheetData>
  <autoFilter ref="A1:N159">
    <extLst/>
  </autoFilter>
  <sortState ref="B3:Q155">
    <sortCondition ref="B73"/>
  </sortState>
  <mergeCells count="10">
    <mergeCell ref="A1:N1"/>
    <mergeCell ref="A22:L22"/>
    <mergeCell ref="A32:L32"/>
    <mergeCell ref="A34:L34"/>
    <mergeCell ref="A42:L42"/>
    <mergeCell ref="A133:L133"/>
    <mergeCell ref="A138:L138"/>
    <mergeCell ref="A141:L141"/>
    <mergeCell ref="A158:L158"/>
    <mergeCell ref="A159:L15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2022-10-26T00:05:00Z</dcterms:created>
  <dcterms:modified xsi:type="dcterms:W3CDTF">2022-11-03T07:19:56Z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AF025A71579B4B46A9A14ACFD12B6CA9</vt:lpwstr>
  </property>
  <property fmtid="{D5CDD505-2E9C-101B-9397-08002B2CF9AE}" pid="3" name="KSOProductBuildVer">
    <vt:lpwstr>2052-11.1.0.12598</vt:lpwstr>
  </property>
</Properties>
</file>